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wrenceisaacson/Desktop/"/>
    </mc:Choice>
  </mc:AlternateContent>
  <xr:revisionPtr revIDLastSave="0" documentId="13_ncr:1_{3A66B755-4357-3D4A-8E84-EF39715664DA}" xr6:coauthVersionLast="44" xr6:coauthVersionMax="44" xr10:uidLastSave="{00000000-0000-0000-0000-000000000000}"/>
  <bookViews>
    <workbookView xWindow="140" yWindow="880" windowWidth="19160" windowHeight="15380" activeTab="3" xr2:uid="{EE442BA2-1887-794B-8462-A977EF2ACB5B}"/>
  </bookViews>
  <sheets>
    <sheet name="Sheet1" sheetId="1" r:id="rId1"/>
    <sheet name="Sheet2" sheetId="2" r:id="rId2"/>
    <sheet name="Best" sheetId="3" r:id="rId3"/>
    <sheet name="Best 2.0" sheetId="4" r:id="rId4"/>
  </sheets>
  <definedNames>
    <definedName name="_xlnm.Print_Area" localSheetId="3">'Best 2.0'!$C$4:$H$84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4" l="1"/>
  <c r="F8" i="4"/>
  <c r="F78" i="4"/>
  <c r="F77" i="4"/>
  <c r="F75" i="4" s="1"/>
  <c r="F76" i="4"/>
  <c r="F73" i="4"/>
  <c r="F72" i="4"/>
  <c r="F71" i="4"/>
  <c r="F70" i="4" s="1"/>
  <c r="F68" i="4"/>
  <c r="F67" i="4"/>
  <c r="F66" i="4"/>
  <c r="F64" i="4"/>
  <c r="F63" i="4"/>
  <c r="F62" i="4"/>
  <c r="F61" i="4"/>
  <c r="F60" i="4"/>
  <c r="F59" i="4"/>
  <c r="F58" i="4"/>
  <c r="F57" i="4"/>
  <c r="F56" i="4"/>
  <c r="F55" i="4"/>
  <c r="F54" i="4"/>
  <c r="F51" i="4"/>
  <c r="F50" i="4"/>
  <c r="F49" i="4"/>
  <c r="F48" i="4"/>
  <c r="F47" i="4"/>
  <c r="F46" i="4"/>
  <c r="F45" i="4"/>
  <c r="F44" i="4"/>
  <c r="F43" i="4"/>
  <c r="F40" i="4"/>
  <c r="F39" i="4"/>
  <c r="F36" i="4"/>
  <c r="F35" i="4"/>
  <c r="F34" i="4"/>
  <c r="F33" i="4"/>
  <c r="F32" i="4"/>
  <c r="F31" i="4"/>
  <c r="F30" i="4"/>
  <c r="F27" i="4"/>
  <c r="F26" i="4"/>
  <c r="F25" i="4"/>
  <c r="F24" i="4"/>
  <c r="F18" i="4"/>
  <c r="F17" i="4"/>
  <c r="F16" i="4"/>
  <c r="F15" i="4"/>
  <c r="F12" i="4"/>
  <c r="F11" i="4"/>
  <c r="F7" i="4"/>
  <c r="F6" i="4"/>
  <c r="F38" i="4" l="1"/>
  <c r="F42" i="4"/>
  <c r="F29" i="4"/>
  <c r="F20" i="4"/>
  <c r="F23" i="4"/>
  <c r="F53" i="4"/>
  <c r="E20" i="4"/>
  <c r="F80" i="4" l="1"/>
  <c r="F81" i="4"/>
  <c r="F82" i="4" s="1"/>
  <c r="F83" i="4" s="1"/>
  <c r="F84" i="4" s="1"/>
  <c r="H57" i="4"/>
  <c r="G20" i="4"/>
  <c r="G23" i="4"/>
  <c r="G29" i="4"/>
  <c r="G38" i="4"/>
  <c r="G42" i="4"/>
  <c r="G53" i="4"/>
  <c r="G66" i="4"/>
  <c r="G70" i="4"/>
  <c r="G75" i="4"/>
  <c r="G81" i="4" l="1"/>
  <c r="E29" i="4" l="1"/>
  <c r="E66" i="4"/>
  <c r="H51" i="4"/>
  <c r="H18" i="4"/>
  <c r="H17" i="4"/>
  <c r="H16" i="4"/>
  <c r="H72" i="4" l="1"/>
  <c r="H15" i="4"/>
  <c r="H77" i="4"/>
  <c r="H54" i="4"/>
  <c r="H64" i="4"/>
  <c r="H63" i="4"/>
  <c r="H59" i="4"/>
  <c r="H49" i="4"/>
  <c r="H50" i="4"/>
  <c r="H45" i="4"/>
  <c r="H33" i="4"/>
  <c r="H32" i="4"/>
  <c r="H34" i="4"/>
  <c r="H31" i="4"/>
  <c r="H12" i="4"/>
  <c r="G80" i="4"/>
  <c r="H11" i="4"/>
  <c r="H78" i="4"/>
  <c r="H76" i="4"/>
  <c r="E75" i="4"/>
  <c r="H73" i="4"/>
  <c r="H71" i="4"/>
  <c r="H70" i="4" s="1"/>
  <c r="E70" i="4"/>
  <c r="H67" i="4"/>
  <c r="H68" i="4"/>
  <c r="H60" i="4"/>
  <c r="H61" i="4"/>
  <c r="H56" i="4"/>
  <c r="H62" i="4"/>
  <c r="H58" i="4"/>
  <c r="H55" i="4"/>
  <c r="E53" i="4"/>
  <c r="H44" i="4"/>
  <c r="H43" i="4"/>
  <c r="H47" i="4"/>
  <c r="H48" i="4"/>
  <c r="H46" i="4"/>
  <c r="E42" i="4"/>
  <c r="H40" i="4"/>
  <c r="H39" i="4"/>
  <c r="E38" i="4"/>
  <c r="H30" i="4"/>
  <c r="H36" i="4"/>
  <c r="H35" i="4"/>
  <c r="H27" i="4"/>
  <c r="H26" i="4"/>
  <c r="H25" i="4"/>
  <c r="H24" i="4"/>
  <c r="E23" i="4"/>
  <c r="H7" i="4"/>
  <c r="H6" i="4"/>
  <c r="F72" i="3"/>
  <c r="E63" i="3"/>
  <c r="E59" i="3"/>
  <c r="E56" i="3"/>
  <c r="E44" i="3"/>
  <c r="E35" i="3"/>
  <c r="E32" i="3"/>
  <c r="E26" i="3"/>
  <c r="E20" i="3"/>
  <c r="E17" i="3"/>
  <c r="H20" i="4" l="1"/>
  <c r="H23" i="4"/>
  <c r="H38" i="4"/>
  <c r="H66" i="4"/>
  <c r="H53" i="4"/>
  <c r="H29" i="4"/>
  <c r="H42" i="4"/>
  <c r="H75" i="4"/>
  <c r="E81" i="4"/>
  <c r="E82" i="4" s="1"/>
  <c r="E83" i="4" s="1"/>
  <c r="E84" i="4" s="1"/>
  <c r="G82" i="4"/>
  <c r="G83" i="4" s="1"/>
  <c r="E80" i="4"/>
  <c r="E72" i="3"/>
  <c r="E68" i="3" s="1"/>
  <c r="F17" i="3"/>
  <c r="G84" i="4" l="1"/>
  <c r="H81" i="4"/>
  <c r="H82" i="4" s="1"/>
  <c r="H83" i="4" s="1"/>
  <c r="H84" i="4" s="1"/>
  <c r="H80" i="4"/>
  <c r="E69" i="3"/>
  <c r="E67" i="3"/>
  <c r="E73" i="3" s="1"/>
  <c r="E74" i="3" s="1"/>
  <c r="E75" i="3" s="1"/>
  <c r="G64" i="3"/>
  <c r="G65" i="3"/>
  <c r="F63" i="3"/>
  <c r="F59" i="3"/>
  <c r="F56" i="3"/>
  <c r="F44" i="3"/>
  <c r="G66" i="3" l="1"/>
  <c r="G63" i="3"/>
  <c r="G62" i="3"/>
  <c r="G60" i="3"/>
  <c r="G59" i="3"/>
  <c r="G70" i="3"/>
  <c r="G51" i="3"/>
  <c r="G58" i="3"/>
  <c r="G57" i="3"/>
  <c r="G49" i="3"/>
  <c r="G48" i="3"/>
  <c r="G47" i="3"/>
  <c r="G46" i="3"/>
  <c r="G45" i="3"/>
  <c r="G42" i="3"/>
  <c r="G41" i="3"/>
  <c r="G39" i="3"/>
  <c r="G38" i="3"/>
  <c r="G36" i="3"/>
  <c r="F35" i="3"/>
  <c r="G35" i="3" s="1"/>
  <c r="G34" i="3"/>
  <c r="G33" i="3"/>
  <c r="F32" i="3"/>
  <c r="G32" i="3" s="1"/>
  <c r="G31" i="3"/>
  <c r="G28" i="3"/>
  <c r="G27" i="3"/>
  <c r="F26" i="3"/>
  <c r="G26" i="3" s="1"/>
  <c r="G25" i="3"/>
  <c r="G24" i="3"/>
  <c r="G23" i="3"/>
  <c r="G22" i="3"/>
  <c r="G21" i="3"/>
  <c r="F20" i="3"/>
  <c r="G15" i="3"/>
  <c r="G8" i="3"/>
  <c r="G7" i="3"/>
  <c r="G6" i="3"/>
  <c r="G11" i="3"/>
  <c r="G17" i="3" l="1"/>
  <c r="G20" i="3"/>
  <c r="F23" i="2"/>
  <c r="E48" i="2"/>
  <c r="F48" i="2" s="1"/>
  <c r="F47" i="2"/>
  <c r="E46" i="2"/>
  <c r="F46" i="2" s="1"/>
  <c r="F45" i="2"/>
  <c r="F44" i="2"/>
  <c r="E43" i="2"/>
  <c r="F43" i="2" s="1"/>
  <c r="F42" i="2"/>
  <c r="F41" i="2"/>
  <c r="F40" i="2"/>
  <c r="F39" i="2"/>
  <c r="F38" i="2"/>
  <c r="F37" i="2"/>
  <c r="F36" i="2"/>
  <c r="F35" i="2"/>
  <c r="F34" i="2"/>
  <c r="E33" i="2"/>
  <c r="F33" i="2" s="1"/>
  <c r="F32" i="2"/>
  <c r="F31" i="2"/>
  <c r="F30" i="2"/>
  <c r="F29" i="2"/>
  <c r="F28" i="2"/>
  <c r="F27" i="2"/>
  <c r="E27" i="2"/>
  <c r="F26" i="2"/>
  <c r="F25" i="2"/>
  <c r="F24" i="2"/>
  <c r="E24" i="2"/>
  <c r="F22" i="2"/>
  <c r="F21" i="2"/>
  <c r="F20" i="2"/>
  <c r="E20" i="2"/>
  <c r="F19" i="2"/>
  <c r="F18" i="2"/>
  <c r="F17" i="2"/>
  <c r="F16" i="2"/>
  <c r="F15" i="2"/>
  <c r="E14" i="2"/>
  <c r="F14" i="2" s="1"/>
  <c r="E11" i="2"/>
  <c r="F10" i="2"/>
  <c r="F9" i="2"/>
  <c r="F8" i="2"/>
  <c r="F7" i="2"/>
  <c r="F5" i="2"/>
  <c r="F11" i="2" s="1"/>
  <c r="F69" i="3" l="1"/>
  <c r="G69" i="3" s="1"/>
  <c r="F68" i="3"/>
  <c r="G68" i="3" s="1"/>
  <c r="E49" i="2"/>
  <c r="F49" i="2"/>
  <c r="F48" i="1"/>
  <c r="E47" i="1" l="1"/>
  <c r="F47" i="1" s="1"/>
  <c r="F44" i="1"/>
  <c r="E14" i="1" l="1"/>
  <c r="F14" i="1" s="1"/>
  <c r="F46" i="1" l="1"/>
  <c r="F43" i="1"/>
  <c r="E42" i="1"/>
  <c r="F42" i="1" s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E26" i="1"/>
  <c r="F26" i="1" s="1"/>
  <c r="F25" i="1"/>
  <c r="F24" i="1"/>
  <c r="E23" i="1"/>
  <c r="F23" i="1" s="1"/>
  <c r="F22" i="1"/>
  <c r="F21" i="1"/>
  <c r="E20" i="1"/>
  <c r="F20" i="1" s="1"/>
  <c r="F19" i="1"/>
  <c r="F18" i="1"/>
  <c r="F17" i="1"/>
  <c r="F16" i="1"/>
  <c r="F15" i="1"/>
  <c r="E11" i="1"/>
  <c r="F10" i="1"/>
  <c r="F9" i="1"/>
  <c r="F8" i="1"/>
  <c r="F7" i="1"/>
  <c r="F5" i="1"/>
  <c r="F11" i="1" l="1"/>
  <c r="E45" i="1"/>
  <c r="F45" i="1" s="1"/>
  <c r="F41" i="1" l="1"/>
  <c r="E32" i="1"/>
  <c r="F32" i="1" s="1"/>
  <c r="E48" i="1" l="1"/>
  <c r="G44" i="3" l="1"/>
  <c r="G56" i="3" l="1"/>
  <c r="G72" i="3" s="1"/>
  <c r="F67" i="3"/>
  <c r="G67" i="3" l="1"/>
  <c r="G73" i="3" s="1"/>
  <c r="G74" i="3" s="1"/>
  <c r="G75" i="3" s="1"/>
  <c r="F73" i="3"/>
  <c r="F74" i="3" s="1"/>
  <c r="F75" i="3" s="1"/>
</calcChain>
</file>

<file path=xl/sharedStrings.xml><?xml version="1.0" encoding="utf-8"?>
<sst xmlns="http://schemas.openxmlformats.org/spreadsheetml/2006/main" count="308" uniqueCount="119">
  <si>
    <t>Sample budget:</t>
  </si>
  <si>
    <t xml:space="preserve">Your budget may look significantly different, based on your interests, needs, and location. </t>
  </si>
  <si>
    <t>Income</t>
  </si>
  <si>
    <t>Monthly</t>
  </si>
  <si>
    <t xml:space="preserve">Yearly </t>
  </si>
  <si>
    <t>Taxable</t>
  </si>
  <si>
    <t>Private Teaching Studio</t>
  </si>
  <si>
    <t>√</t>
  </si>
  <si>
    <t>Freelance income</t>
  </si>
  <si>
    <t>Part time job(s)</t>
  </si>
  <si>
    <t>Total Income</t>
  </si>
  <si>
    <t>Expenses</t>
  </si>
  <si>
    <t>Yearly</t>
  </si>
  <si>
    <t>Deductable</t>
  </si>
  <si>
    <t>Household</t>
  </si>
  <si>
    <t>Renters Insurance</t>
  </si>
  <si>
    <t>Transportation</t>
  </si>
  <si>
    <t>Food</t>
  </si>
  <si>
    <t>Groceries</t>
  </si>
  <si>
    <t>Meals out</t>
  </si>
  <si>
    <t>Professional Expenses</t>
  </si>
  <si>
    <t>Instrument insurance</t>
  </si>
  <si>
    <t>Maintenance and Repairs</t>
  </si>
  <si>
    <t>Computer and software</t>
  </si>
  <si>
    <t>Personal Expenses</t>
  </si>
  <si>
    <t>Clothing</t>
  </si>
  <si>
    <t>Cosmetics and Toiletries</t>
  </si>
  <si>
    <t>Haircuts</t>
  </si>
  <si>
    <t>Medical/Dental insurance ($0 if under 26)</t>
  </si>
  <si>
    <t>Gym</t>
  </si>
  <si>
    <t>Taxes, 15% after taking deductions</t>
  </si>
  <si>
    <t>Debt Payments</t>
  </si>
  <si>
    <t>Student Loans</t>
  </si>
  <si>
    <t>Personal Savings</t>
  </si>
  <si>
    <t>Emergency Fund</t>
  </si>
  <si>
    <t>Total Expenses</t>
  </si>
  <si>
    <t>Net Surplus/Deficit</t>
  </si>
  <si>
    <t>Telephone</t>
  </si>
  <si>
    <t>Utilities (Heat, Water, Internet)</t>
  </si>
  <si>
    <t>$250/cycle</t>
  </si>
  <si>
    <t>$600/cycle</t>
  </si>
  <si>
    <t>$200/cycle</t>
  </si>
  <si>
    <t>Chamber</t>
  </si>
  <si>
    <t>Other</t>
  </si>
  <si>
    <t>25 hours @ $16/hour</t>
  </si>
  <si>
    <t>Zipcar</t>
  </si>
  <si>
    <t>Metro Pass</t>
  </si>
  <si>
    <t>Lessons (Continuing education)</t>
  </si>
  <si>
    <t>Attending Concerts</t>
  </si>
  <si>
    <t>Save for a used car. Purchase every 10 years, or so</t>
  </si>
  <si>
    <t>Save for a new computer. Purchase every 6 years, or so</t>
  </si>
  <si>
    <t>If under 26, you'll still be on your parent's insurance plan.</t>
  </si>
  <si>
    <t>Rent (shared space?)</t>
  </si>
  <si>
    <t>Misc. Household (cleaning supplies, etc)</t>
  </si>
  <si>
    <t>6 students @ $50 x 40 weeks = $1,000/student</t>
  </si>
  <si>
    <t>Other debts</t>
  </si>
  <si>
    <t>Laundry and dry cleaning</t>
  </si>
  <si>
    <t>Entertainment (movies, events)</t>
  </si>
  <si>
    <t>Orchestras/Bands/Studio Gigs</t>
  </si>
  <si>
    <t>Medical/Dental (co-pays, Prescriptions)</t>
  </si>
  <si>
    <t>Auto</t>
  </si>
  <si>
    <t>Contracting</t>
  </si>
  <si>
    <t>Rent/Mortgage</t>
  </si>
  <si>
    <t>Equipment</t>
  </si>
  <si>
    <t>Scores and recordings</t>
  </si>
  <si>
    <t>Membership dues</t>
  </si>
  <si>
    <t>Entertainment (movies, hobbies, events)</t>
  </si>
  <si>
    <t xml:space="preserve">Retirement </t>
  </si>
  <si>
    <t>Non-retirement investments</t>
  </si>
  <si>
    <t>Taxes</t>
  </si>
  <si>
    <t>Federal, 15%</t>
  </si>
  <si>
    <t>State, 5%</t>
  </si>
  <si>
    <t>Property Taxes</t>
  </si>
  <si>
    <t>Total taxes</t>
  </si>
  <si>
    <t>Total Expenses, including taxes</t>
  </si>
  <si>
    <t>Gifts</t>
  </si>
  <si>
    <t>Vacations</t>
  </si>
  <si>
    <t>Credit Cards</t>
  </si>
  <si>
    <t>Donations/Tithing</t>
  </si>
  <si>
    <t>Child Care</t>
  </si>
  <si>
    <t>Public Transportation</t>
  </si>
  <si>
    <t>Car Payments</t>
  </si>
  <si>
    <t>Auto insurance</t>
  </si>
  <si>
    <t>Auto repairs and gas</t>
  </si>
  <si>
    <t>Dining out</t>
  </si>
  <si>
    <t>Feelance Income (e.g. orchestras, bands, studio gigs)</t>
  </si>
  <si>
    <t>Teaching Income</t>
  </si>
  <si>
    <t>Non-performing income</t>
  </si>
  <si>
    <t>Misc. Household (cleaning supplies, repairs)</t>
  </si>
  <si>
    <t>Medical Expenses</t>
  </si>
  <si>
    <t>Private students</t>
  </si>
  <si>
    <t>Coaching</t>
  </si>
  <si>
    <t>Pet supplies</t>
  </si>
  <si>
    <t>Gym membership</t>
  </si>
  <si>
    <t>Total Expenses, minus professional expenses</t>
  </si>
  <si>
    <t>Total Income, minus professional expenses</t>
  </si>
  <si>
    <t>Private students (12 students, $50/hr, 10 months)</t>
  </si>
  <si>
    <t>Part time job (25 hours, $16/hour)</t>
  </si>
  <si>
    <t>Other Music job(s)</t>
  </si>
  <si>
    <t>Coaching (10 months)</t>
  </si>
  <si>
    <t>Auto Payments</t>
  </si>
  <si>
    <t>Auto Taxes</t>
  </si>
  <si>
    <t>Auto repairs</t>
  </si>
  <si>
    <t>Auto Fuel</t>
  </si>
  <si>
    <t>Computer and software (Save for purchase every 5 yr)</t>
  </si>
  <si>
    <t>Retirement Savings</t>
  </si>
  <si>
    <t>Non-retirement Savings</t>
  </si>
  <si>
    <t>Child Support</t>
  </si>
  <si>
    <t>Rental income</t>
  </si>
  <si>
    <t>Family support</t>
  </si>
  <si>
    <t>Rent or Mortgage/Property Taxes</t>
  </si>
  <si>
    <t>Tuition</t>
  </si>
  <si>
    <t>Medical Expenses - out of pocket</t>
  </si>
  <si>
    <t>Medical Expense - insurance ($0 if under 26)</t>
  </si>
  <si>
    <t>Gifts/Donations/Tithing</t>
  </si>
  <si>
    <t>Utilities (Heat, Water, Internet, phone)</t>
  </si>
  <si>
    <t>Disability Insurance</t>
  </si>
  <si>
    <r>
      <t>Gross Income</t>
    </r>
    <r>
      <rPr>
        <sz val="11"/>
        <color theme="1"/>
        <rFont val="Calibri"/>
        <family val="2"/>
        <scheme val="minor"/>
      </rPr>
      <t xml:space="preserve"> - Total income without deductions</t>
    </r>
  </si>
  <si>
    <t>Pet care and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</si>
</sst>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2" fillId="3" borderId="0" xfId="0" applyFont="1" applyFill="1"/>
    <xf numFmtId="164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0" fillId="3" borderId="0" xfId="0" applyFill="1"/>
    <xf numFmtId="164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3" fillId="0" borderId="1" xfId="0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164" fontId="2" fillId="0" borderId="1" xfId="0" applyNumberFormat="1" applyFont="1" applyFill="1" applyBorder="1"/>
    <xf numFmtId="164" fontId="5" fillId="0" borderId="1" xfId="0" applyNumberFormat="1" applyFont="1" applyFill="1" applyBorder="1"/>
    <xf numFmtId="0" fontId="2" fillId="3" borderId="3" xfId="0" applyFont="1" applyFill="1" applyBorder="1"/>
    <xf numFmtId="164" fontId="2" fillId="3" borderId="4" xfId="0" applyNumberFormat="1" applyFont="1" applyFill="1" applyBorder="1"/>
    <xf numFmtId="164" fontId="2" fillId="3" borderId="5" xfId="0" applyNumberFormat="1" applyFont="1" applyFill="1" applyBorder="1"/>
    <xf numFmtId="0" fontId="2" fillId="3" borderId="6" xfId="0" applyFont="1" applyFill="1" applyBorder="1"/>
    <xf numFmtId="164" fontId="2" fillId="3" borderId="0" xfId="0" applyNumberFormat="1" applyFont="1" applyFill="1" applyBorder="1"/>
    <xf numFmtId="164" fontId="2" fillId="3" borderId="7" xfId="0" applyNumberFormat="1" applyFont="1" applyFill="1" applyBorder="1"/>
    <xf numFmtId="0" fontId="2" fillId="5" borderId="8" xfId="0" applyFont="1" applyFill="1" applyBorder="1"/>
    <xf numFmtId="164" fontId="2" fillId="5" borderId="9" xfId="0" applyNumberFormat="1" applyFont="1" applyFill="1" applyBorder="1"/>
    <xf numFmtId="164" fontId="2" fillId="5" borderId="10" xfId="0" applyNumberFormat="1" applyFont="1" applyFill="1" applyBorder="1"/>
    <xf numFmtId="164" fontId="2" fillId="3" borderId="0" xfId="0" applyNumberFormat="1" applyFont="1" applyFill="1" applyProtection="1">
      <protection locked="0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9A6EE-49EF-9F4D-9019-1B5AB372DD3B}">
  <dimension ref="B1:I49"/>
  <sheetViews>
    <sheetView zoomScale="90" zoomScaleNormal="90" workbookViewId="0">
      <selection activeCell="K33" sqref="K33"/>
    </sheetView>
  </sheetViews>
  <sheetFormatPr baseColWidth="10" defaultColWidth="8.83203125" defaultRowHeight="16" x14ac:dyDescent="0.2"/>
  <cols>
    <col min="1" max="1" width="11.83203125" customWidth="1"/>
    <col min="2" max="2" width="6.6640625" customWidth="1"/>
    <col min="3" max="3" width="7" customWidth="1"/>
    <col min="4" max="4" width="36.83203125" customWidth="1"/>
    <col min="5" max="5" width="12.1640625" style="2" bestFit="1" customWidth="1"/>
    <col min="6" max="6" width="13.5" style="2" bestFit="1" customWidth="1"/>
    <col min="7" max="7" width="10" style="3" bestFit="1" customWidth="1"/>
    <col min="8" max="8" width="3.1640625" customWidth="1"/>
  </cols>
  <sheetData>
    <row r="1" spans="2:9" ht="19" x14ac:dyDescent="0.25">
      <c r="B1" s="1" t="s">
        <v>0</v>
      </c>
    </row>
    <row r="2" spans="2:9" x14ac:dyDescent="0.2">
      <c r="B2" t="s">
        <v>1</v>
      </c>
    </row>
    <row r="4" spans="2:9" x14ac:dyDescent="0.2">
      <c r="C4" s="11" t="s">
        <v>2</v>
      </c>
      <c r="D4" s="11"/>
      <c r="E4" s="12" t="s">
        <v>3</v>
      </c>
      <c r="F4" s="12" t="s">
        <v>4</v>
      </c>
      <c r="G4" s="16" t="s">
        <v>5</v>
      </c>
    </row>
    <row r="5" spans="2:9" x14ac:dyDescent="0.2">
      <c r="C5" s="17" t="s">
        <v>6</v>
      </c>
      <c r="D5" s="18"/>
      <c r="E5" s="19">
        <v>1000</v>
      </c>
      <c r="F5" s="19">
        <f>E5*12</f>
        <v>12000</v>
      </c>
      <c r="G5" s="21" t="s">
        <v>7</v>
      </c>
      <c r="I5" t="s">
        <v>54</v>
      </c>
    </row>
    <row r="6" spans="2:9" x14ac:dyDescent="0.2">
      <c r="C6" s="17" t="s">
        <v>8</v>
      </c>
      <c r="D6" s="18"/>
      <c r="E6" s="19"/>
      <c r="F6" s="19"/>
      <c r="G6" s="20"/>
    </row>
    <row r="7" spans="2:9" x14ac:dyDescent="0.2">
      <c r="C7" s="4"/>
      <c r="D7" s="5" t="s">
        <v>58</v>
      </c>
      <c r="E7" s="6">
        <v>700</v>
      </c>
      <c r="F7" s="6">
        <f>E7*12</f>
        <v>8400</v>
      </c>
      <c r="G7" s="8" t="s">
        <v>7</v>
      </c>
      <c r="I7" t="s">
        <v>40</v>
      </c>
    </row>
    <row r="8" spans="2:9" x14ac:dyDescent="0.2">
      <c r="C8" s="5"/>
      <c r="D8" s="5" t="s">
        <v>42</v>
      </c>
      <c r="E8" s="6">
        <v>250</v>
      </c>
      <c r="F8" s="6">
        <f>E8*12</f>
        <v>3000</v>
      </c>
      <c r="G8" s="8" t="s">
        <v>7</v>
      </c>
      <c r="I8" t="s">
        <v>39</v>
      </c>
    </row>
    <row r="9" spans="2:9" x14ac:dyDescent="0.2">
      <c r="C9" s="5"/>
      <c r="D9" s="5" t="s">
        <v>43</v>
      </c>
      <c r="E9" s="6">
        <v>400</v>
      </c>
      <c r="F9" s="6">
        <f>E9*12</f>
        <v>4800</v>
      </c>
      <c r="G9" s="8" t="s">
        <v>7</v>
      </c>
      <c r="I9" t="s">
        <v>41</v>
      </c>
    </row>
    <row r="10" spans="2:9" x14ac:dyDescent="0.2">
      <c r="C10" s="17" t="s">
        <v>9</v>
      </c>
      <c r="D10" s="18"/>
      <c r="E10" s="19">
        <v>1200</v>
      </c>
      <c r="F10" s="19">
        <f>E10*12</f>
        <v>14400</v>
      </c>
      <c r="G10" s="21" t="s">
        <v>7</v>
      </c>
      <c r="I10" t="s">
        <v>44</v>
      </c>
    </row>
    <row r="11" spans="2:9" x14ac:dyDescent="0.2">
      <c r="C11" s="11" t="s">
        <v>10</v>
      </c>
      <c r="D11" s="14"/>
      <c r="E11" s="15">
        <f>SUM(E5:E10)</f>
        <v>3550</v>
      </c>
      <c r="F11" s="15">
        <f>SUM(F5:F10)</f>
        <v>42600</v>
      </c>
      <c r="G11" s="9"/>
    </row>
    <row r="12" spans="2:9" x14ac:dyDescent="0.2">
      <c r="G12" s="10"/>
    </row>
    <row r="13" spans="2:9" x14ac:dyDescent="0.2">
      <c r="C13" s="11" t="s">
        <v>11</v>
      </c>
      <c r="D13" s="11"/>
      <c r="E13" s="12" t="s">
        <v>3</v>
      </c>
      <c r="F13" s="12" t="s">
        <v>12</v>
      </c>
      <c r="G13" s="13" t="s">
        <v>13</v>
      </c>
    </row>
    <row r="14" spans="2:9" x14ac:dyDescent="0.2">
      <c r="C14" s="17" t="s">
        <v>14</v>
      </c>
      <c r="D14" s="18"/>
      <c r="E14" s="22">
        <f>SUM(E15:E19)</f>
        <v>1015</v>
      </c>
      <c r="F14" s="22">
        <f>E14*12</f>
        <v>12180</v>
      </c>
      <c r="G14" s="20"/>
    </row>
    <row r="15" spans="2:9" x14ac:dyDescent="0.2">
      <c r="C15" s="5"/>
      <c r="D15" s="5" t="s">
        <v>52</v>
      </c>
      <c r="E15" s="6">
        <v>800</v>
      </c>
      <c r="F15" s="6">
        <f>E15*12</f>
        <v>9600</v>
      </c>
      <c r="G15" s="7"/>
    </row>
    <row r="16" spans="2:9" x14ac:dyDescent="0.2">
      <c r="C16" s="5"/>
      <c r="D16" s="5" t="s">
        <v>38</v>
      </c>
      <c r="E16" s="6">
        <v>125</v>
      </c>
      <c r="F16" s="6">
        <f t="shared" ref="F16:F46" si="0">E16*12</f>
        <v>1500</v>
      </c>
      <c r="G16" s="7"/>
    </row>
    <row r="17" spans="3:9" x14ac:dyDescent="0.2">
      <c r="C17" s="5"/>
      <c r="D17" s="5" t="s">
        <v>37</v>
      </c>
      <c r="E17" s="6">
        <v>60</v>
      </c>
      <c r="F17" s="6">
        <f t="shared" si="0"/>
        <v>720</v>
      </c>
      <c r="G17" s="7"/>
    </row>
    <row r="18" spans="3:9" x14ac:dyDescent="0.2">
      <c r="C18" s="5"/>
      <c r="D18" s="5" t="s">
        <v>53</v>
      </c>
      <c r="E18" s="6">
        <v>10</v>
      </c>
      <c r="F18" s="6">
        <f t="shared" si="0"/>
        <v>120</v>
      </c>
      <c r="G18" s="7"/>
    </row>
    <row r="19" spans="3:9" x14ac:dyDescent="0.2">
      <c r="C19" s="5"/>
      <c r="D19" s="5" t="s">
        <v>15</v>
      </c>
      <c r="E19" s="6">
        <v>20</v>
      </c>
      <c r="F19" s="6">
        <f t="shared" si="0"/>
        <v>240</v>
      </c>
      <c r="G19" s="7"/>
    </row>
    <row r="20" spans="3:9" x14ac:dyDescent="0.2">
      <c r="C20" s="17" t="s">
        <v>16</v>
      </c>
      <c r="D20" s="18"/>
      <c r="E20" s="22">
        <f>SUM(E21:E22)</f>
        <v>185</v>
      </c>
      <c r="F20" s="22">
        <f t="shared" si="0"/>
        <v>2220</v>
      </c>
      <c r="G20" s="20"/>
    </row>
    <row r="21" spans="3:9" x14ac:dyDescent="0.2">
      <c r="C21" s="5"/>
      <c r="D21" s="5" t="s">
        <v>46</v>
      </c>
      <c r="E21" s="6">
        <v>85</v>
      </c>
      <c r="F21" s="6">
        <f t="shared" si="0"/>
        <v>1020</v>
      </c>
      <c r="G21" s="8" t="s">
        <v>7</v>
      </c>
      <c r="I21" t="s">
        <v>49</v>
      </c>
    </row>
    <row r="22" spans="3:9" x14ac:dyDescent="0.2">
      <c r="C22" s="5"/>
      <c r="D22" s="5" t="s">
        <v>45</v>
      </c>
      <c r="E22" s="6">
        <v>100</v>
      </c>
      <c r="F22" s="6">
        <f t="shared" si="0"/>
        <v>1200</v>
      </c>
      <c r="G22" s="8" t="s">
        <v>7</v>
      </c>
    </row>
    <row r="23" spans="3:9" x14ac:dyDescent="0.2">
      <c r="C23" s="17" t="s">
        <v>17</v>
      </c>
      <c r="D23" s="18"/>
      <c r="E23" s="22">
        <f>SUM(E24:E25)</f>
        <v>550</v>
      </c>
      <c r="F23" s="22">
        <f t="shared" si="0"/>
        <v>6600</v>
      </c>
      <c r="G23" s="20"/>
    </row>
    <row r="24" spans="3:9" x14ac:dyDescent="0.2">
      <c r="C24" s="5"/>
      <c r="D24" s="5" t="s">
        <v>18</v>
      </c>
      <c r="E24" s="6">
        <v>400</v>
      </c>
      <c r="F24" s="6">
        <f t="shared" si="0"/>
        <v>4800</v>
      </c>
      <c r="G24" s="7"/>
    </row>
    <row r="25" spans="3:9" x14ac:dyDescent="0.2">
      <c r="C25" s="5"/>
      <c r="D25" s="5" t="s">
        <v>19</v>
      </c>
      <c r="E25" s="6">
        <v>150</v>
      </c>
      <c r="F25" s="6">
        <f t="shared" si="0"/>
        <v>1800</v>
      </c>
      <c r="G25" s="7"/>
    </row>
    <row r="26" spans="3:9" x14ac:dyDescent="0.2">
      <c r="C26" s="17" t="s">
        <v>20</v>
      </c>
      <c r="D26" s="18"/>
      <c r="E26" s="22">
        <f>SUM(E27:E31)</f>
        <v>330</v>
      </c>
      <c r="F26" s="22">
        <f t="shared" si="0"/>
        <v>3960</v>
      </c>
      <c r="G26" s="20"/>
    </row>
    <row r="27" spans="3:9" x14ac:dyDescent="0.2">
      <c r="C27" s="5"/>
      <c r="D27" s="5" t="s">
        <v>21</v>
      </c>
      <c r="E27" s="6">
        <v>30</v>
      </c>
      <c r="F27" s="6">
        <f t="shared" si="0"/>
        <v>360</v>
      </c>
      <c r="G27" s="8" t="s">
        <v>7</v>
      </c>
    </row>
    <row r="28" spans="3:9" x14ac:dyDescent="0.2">
      <c r="C28" s="5"/>
      <c r="D28" s="5" t="s">
        <v>22</v>
      </c>
      <c r="E28" s="6">
        <v>35</v>
      </c>
      <c r="F28" s="6">
        <f t="shared" si="0"/>
        <v>420</v>
      </c>
      <c r="G28" s="8" t="s">
        <v>7</v>
      </c>
    </row>
    <row r="29" spans="3:9" x14ac:dyDescent="0.2">
      <c r="C29" s="5"/>
      <c r="D29" s="5" t="s">
        <v>47</v>
      </c>
      <c r="E29" s="6">
        <v>150</v>
      </c>
      <c r="F29" s="6">
        <f t="shared" si="0"/>
        <v>1800</v>
      </c>
      <c r="G29" s="8" t="s">
        <v>7</v>
      </c>
    </row>
    <row r="30" spans="3:9" x14ac:dyDescent="0.2">
      <c r="C30" s="5"/>
      <c r="D30" s="5" t="s">
        <v>48</v>
      </c>
      <c r="E30" s="6">
        <v>80</v>
      </c>
      <c r="F30" s="6">
        <f t="shared" si="0"/>
        <v>960</v>
      </c>
      <c r="G30" s="8" t="s">
        <v>7</v>
      </c>
    </row>
    <row r="31" spans="3:9" x14ac:dyDescent="0.2">
      <c r="C31" s="5"/>
      <c r="D31" s="5" t="s">
        <v>23</v>
      </c>
      <c r="E31" s="6">
        <v>35</v>
      </c>
      <c r="F31" s="6">
        <f t="shared" si="0"/>
        <v>420</v>
      </c>
      <c r="G31" s="8" t="s">
        <v>7</v>
      </c>
      <c r="I31" t="s">
        <v>50</v>
      </c>
    </row>
    <row r="32" spans="3:9" x14ac:dyDescent="0.2">
      <c r="C32" s="17" t="s">
        <v>24</v>
      </c>
      <c r="D32" s="18"/>
      <c r="E32" s="22">
        <f>SUM(E33:E41)</f>
        <v>853</v>
      </c>
      <c r="F32" s="22">
        <f t="shared" si="0"/>
        <v>10236</v>
      </c>
      <c r="G32" s="20"/>
    </row>
    <row r="33" spans="3:9" x14ac:dyDescent="0.2">
      <c r="C33" s="4"/>
      <c r="D33" s="5" t="s">
        <v>25</v>
      </c>
      <c r="E33" s="6">
        <v>75</v>
      </c>
      <c r="F33" s="6">
        <f t="shared" si="0"/>
        <v>900</v>
      </c>
      <c r="G33" s="7"/>
    </row>
    <row r="34" spans="3:9" x14ac:dyDescent="0.2">
      <c r="C34" s="5"/>
      <c r="D34" s="5" t="s">
        <v>57</v>
      </c>
      <c r="E34" s="6">
        <v>75</v>
      </c>
      <c r="F34" s="6">
        <f>E34*12</f>
        <v>900</v>
      </c>
      <c r="G34" s="7"/>
    </row>
    <row r="35" spans="3:9" x14ac:dyDescent="0.2">
      <c r="C35" s="4"/>
      <c r="D35" s="5" t="s">
        <v>56</v>
      </c>
      <c r="E35" s="6">
        <v>40</v>
      </c>
      <c r="F35" s="6">
        <f t="shared" si="0"/>
        <v>480</v>
      </c>
      <c r="G35" s="7"/>
    </row>
    <row r="36" spans="3:9" x14ac:dyDescent="0.2">
      <c r="C36" s="4"/>
      <c r="D36" s="5" t="s">
        <v>26</v>
      </c>
      <c r="E36" s="6">
        <v>25</v>
      </c>
      <c r="F36" s="6">
        <f t="shared" si="0"/>
        <v>300</v>
      </c>
      <c r="G36" s="7"/>
    </row>
    <row r="37" spans="3:9" x14ac:dyDescent="0.2">
      <c r="C37" s="4"/>
      <c r="D37" s="5" t="s">
        <v>27</v>
      </c>
      <c r="E37" s="6">
        <v>35</v>
      </c>
      <c r="F37" s="6">
        <f t="shared" si="0"/>
        <v>420</v>
      </c>
      <c r="G37" s="7"/>
    </row>
    <row r="38" spans="3:9" x14ac:dyDescent="0.2">
      <c r="C38" s="4"/>
      <c r="D38" s="5" t="s">
        <v>59</v>
      </c>
      <c r="E38" s="6">
        <v>75</v>
      </c>
      <c r="F38" s="6">
        <f t="shared" si="0"/>
        <v>900</v>
      </c>
      <c r="G38" s="8"/>
    </row>
    <row r="39" spans="3:9" x14ac:dyDescent="0.2">
      <c r="C39" s="4"/>
      <c r="D39" s="5" t="s">
        <v>28</v>
      </c>
      <c r="E39" s="6">
        <v>75</v>
      </c>
      <c r="F39" s="6">
        <f t="shared" si="0"/>
        <v>900</v>
      </c>
      <c r="G39" s="7"/>
      <c r="I39" t="s">
        <v>51</v>
      </c>
    </row>
    <row r="40" spans="3:9" x14ac:dyDescent="0.2">
      <c r="C40" s="4"/>
      <c r="D40" s="5" t="s">
        <v>29</v>
      </c>
      <c r="E40" s="6">
        <v>30</v>
      </c>
      <c r="F40" s="6">
        <f t="shared" si="0"/>
        <v>360</v>
      </c>
      <c r="G40" s="7"/>
    </row>
    <row r="41" spans="3:9" x14ac:dyDescent="0.2">
      <c r="C41" s="4"/>
      <c r="D41" s="5" t="s">
        <v>30</v>
      </c>
      <c r="E41" s="6">
        <v>423</v>
      </c>
      <c r="F41" s="6">
        <f t="shared" si="0"/>
        <v>5076</v>
      </c>
      <c r="G41" s="7"/>
    </row>
    <row r="42" spans="3:9" x14ac:dyDescent="0.2">
      <c r="C42" s="17" t="s">
        <v>31</v>
      </c>
      <c r="D42" s="18"/>
      <c r="E42" s="22">
        <f>SUM(E43)</f>
        <v>300</v>
      </c>
      <c r="F42" s="22">
        <f t="shared" si="0"/>
        <v>3600</v>
      </c>
      <c r="G42" s="20"/>
    </row>
    <row r="43" spans="3:9" x14ac:dyDescent="0.2">
      <c r="C43" s="4"/>
      <c r="D43" s="5" t="s">
        <v>32</v>
      </c>
      <c r="E43" s="6">
        <v>300</v>
      </c>
      <c r="F43" s="6">
        <f t="shared" si="0"/>
        <v>3600</v>
      </c>
      <c r="G43" s="8" t="s">
        <v>7</v>
      </c>
    </row>
    <row r="44" spans="3:9" x14ac:dyDescent="0.2">
      <c r="C44" s="4"/>
      <c r="D44" s="5" t="s">
        <v>55</v>
      </c>
      <c r="E44" s="6">
        <v>100</v>
      </c>
      <c r="F44" s="6">
        <f t="shared" si="0"/>
        <v>1200</v>
      </c>
      <c r="G44" s="8"/>
    </row>
    <row r="45" spans="3:9" x14ac:dyDescent="0.2">
      <c r="C45" s="17" t="s">
        <v>33</v>
      </c>
      <c r="D45" s="18"/>
      <c r="E45" s="22">
        <f>SUM(E46:E46)</f>
        <v>150</v>
      </c>
      <c r="F45" s="22">
        <f t="shared" si="0"/>
        <v>1800</v>
      </c>
      <c r="G45" s="20"/>
    </row>
    <row r="46" spans="3:9" x14ac:dyDescent="0.2">
      <c r="C46" s="5"/>
      <c r="D46" s="5" t="s">
        <v>34</v>
      </c>
      <c r="E46" s="6">
        <v>150</v>
      </c>
      <c r="F46" s="6">
        <f t="shared" si="0"/>
        <v>1800</v>
      </c>
      <c r="G46" s="7"/>
    </row>
    <row r="47" spans="3:9" x14ac:dyDescent="0.2">
      <c r="C47" s="11" t="s">
        <v>35</v>
      </c>
      <c r="D47" s="11"/>
      <c r="E47" s="15">
        <f>SUM(E15:E19,E21:E22,E24:E25,E27:E31,E33:E41,E43:E44,E46)</f>
        <v>3483</v>
      </c>
      <c r="F47" s="15">
        <f>E47*12</f>
        <v>41796</v>
      </c>
      <c r="G47"/>
    </row>
    <row r="48" spans="3:9" x14ac:dyDescent="0.2">
      <c r="C48" s="11" t="s">
        <v>36</v>
      </c>
      <c r="D48" s="11"/>
      <c r="E48" s="15">
        <f>E11-E47</f>
        <v>67</v>
      </c>
      <c r="F48" s="15">
        <f>F11-F47</f>
        <v>804</v>
      </c>
      <c r="G48"/>
    </row>
    <row r="49" spans="7:7" x14ac:dyDescent="0.2">
      <c r="G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98107-2A43-3B41-B2D1-FAE41591DC9A}">
  <dimension ref="B1:I50"/>
  <sheetViews>
    <sheetView topLeftCell="A17" workbookViewId="0">
      <selection activeCell="A42" sqref="A42"/>
    </sheetView>
  </sheetViews>
  <sheetFormatPr baseColWidth="10" defaultColWidth="8.83203125" defaultRowHeight="16" x14ac:dyDescent="0.2"/>
  <cols>
    <col min="1" max="1" width="11.83203125" customWidth="1"/>
    <col min="2" max="2" width="6.6640625" customWidth="1"/>
    <col min="3" max="3" width="7" customWidth="1"/>
    <col min="4" max="4" width="36.83203125" customWidth="1"/>
    <col min="5" max="5" width="12.1640625" style="2" bestFit="1" customWidth="1"/>
    <col min="6" max="6" width="13.5" style="2" bestFit="1" customWidth="1"/>
    <col min="7" max="7" width="10" style="3" bestFit="1" customWidth="1"/>
    <col min="8" max="8" width="3.1640625" customWidth="1"/>
  </cols>
  <sheetData>
    <row r="1" spans="2:9" ht="19" x14ac:dyDescent="0.25">
      <c r="B1" s="1" t="s">
        <v>0</v>
      </c>
    </row>
    <row r="2" spans="2:9" x14ac:dyDescent="0.2">
      <c r="B2" t="s">
        <v>1</v>
      </c>
    </row>
    <row r="4" spans="2:9" x14ac:dyDescent="0.2">
      <c r="C4" s="11" t="s">
        <v>2</v>
      </c>
      <c r="D4" s="11"/>
      <c r="E4" s="12" t="s">
        <v>3</v>
      </c>
      <c r="F4" s="12" t="s">
        <v>4</v>
      </c>
      <c r="G4" s="16" t="s">
        <v>5</v>
      </c>
    </row>
    <row r="5" spans="2:9" x14ac:dyDescent="0.2">
      <c r="C5" s="17" t="s">
        <v>6</v>
      </c>
      <c r="D5" s="18"/>
      <c r="E5" s="19">
        <v>1000</v>
      </c>
      <c r="F5" s="19">
        <f>E5*12</f>
        <v>12000</v>
      </c>
      <c r="G5" s="21" t="s">
        <v>7</v>
      </c>
      <c r="I5" t="s">
        <v>54</v>
      </c>
    </row>
    <row r="6" spans="2:9" x14ac:dyDescent="0.2">
      <c r="C6" s="17" t="s">
        <v>8</v>
      </c>
      <c r="D6" s="18"/>
      <c r="E6" s="19"/>
      <c r="F6" s="19"/>
      <c r="G6" s="20"/>
    </row>
    <row r="7" spans="2:9" x14ac:dyDescent="0.2">
      <c r="C7" s="4"/>
      <c r="D7" s="5" t="s">
        <v>58</v>
      </c>
      <c r="E7" s="6">
        <v>700</v>
      </c>
      <c r="F7" s="6">
        <f>E7*12</f>
        <v>8400</v>
      </c>
      <c r="G7" s="8" t="s">
        <v>7</v>
      </c>
      <c r="I7" t="s">
        <v>40</v>
      </c>
    </row>
    <row r="8" spans="2:9" x14ac:dyDescent="0.2">
      <c r="C8" s="5"/>
      <c r="D8" s="5" t="s">
        <v>42</v>
      </c>
      <c r="E8" s="6">
        <v>250</v>
      </c>
      <c r="F8" s="6">
        <f>E8*12</f>
        <v>3000</v>
      </c>
      <c r="G8" s="8" t="s">
        <v>7</v>
      </c>
      <c r="I8" t="s">
        <v>39</v>
      </c>
    </row>
    <row r="9" spans="2:9" x14ac:dyDescent="0.2">
      <c r="C9" s="5"/>
      <c r="D9" s="5" t="s">
        <v>43</v>
      </c>
      <c r="E9" s="6">
        <v>400</v>
      </c>
      <c r="F9" s="6">
        <f>E9*12</f>
        <v>4800</v>
      </c>
      <c r="G9" s="8" t="s">
        <v>7</v>
      </c>
      <c r="I9" t="s">
        <v>41</v>
      </c>
    </row>
    <row r="10" spans="2:9" x14ac:dyDescent="0.2">
      <c r="C10" s="17" t="s">
        <v>9</v>
      </c>
      <c r="D10" s="18"/>
      <c r="E10" s="19">
        <v>1200</v>
      </c>
      <c r="F10" s="19">
        <f>E10*12</f>
        <v>14400</v>
      </c>
      <c r="G10" s="21" t="s">
        <v>7</v>
      </c>
      <c r="I10" t="s">
        <v>44</v>
      </c>
    </row>
    <row r="11" spans="2:9" x14ac:dyDescent="0.2">
      <c r="C11" s="11" t="s">
        <v>10</v>
      </c>
      <c r="D11" s="14"/>
      <c r="E11" s="15">
        <f>SUM(E5:E10)</f>
        <v>3550</v>
      </c>
      <c r="F11" s="15">
        <f>SUM(F5:F10)</f>
        <v>42600</v>
      </c>
      <c r="G11" s="9"/>
    </row>
    <row r="12" spans="2:9" x14ac:dyDescent="0.2">
      <c r="G12" s="10"/>
    </row>
    <row r="13" spans="2:9" x14ac:dyDescent="0.2">
      <c r="C13" s="11" t="s">
        <v>11</v>
      </c>
      <c r="D13" s="11"/>
      <c r="E13" s="12" t="s">
        <v>3</v>
      </c>
      <c r="F13" s="12" t="s">
        <v>12</v>
      </c>
      <c r="G13" s="13" t="s">
        <v>13</v>
      </c>
    </row>
    <row r="14" spans="2:9" x14ac:dyDescent="0.2">
      <c r="C14" s="17" t="s">
        <v>14</v>
      </c>
      <c r="D14" s="18"/>
      <c r="E14" s="22">
        <f>SUM(E15:E19)</f>
        <v>1790</v>
      </c>
      <c r="F14" s="22">
        <f>E14*12</f>
        <v>21480</v>
      </c>
      <c r="G14" s="20"/>
    </row>
    <row r="15" spans="2:9" x14ac:dyDescent="0.2">
      <c r="C15" s="5"/>
      <c r="D15" s="5" t="s">
        <v>52</v>
      </c>
      <c r="E15" s="6">
        <v>1550</v>
      </c>
      <c r="F15" s="6">
        <f>E15*12</f>
        <v>18600</v>
      </c>
      <c r="G15" s="7"/>
    </row>
    <row r="16" spans="2:9" x14ac:dyDescent="0.2">
      <c r="C16" s="5"/>
      <c r="D16" s="5" t="s">
        <v>38</v>
      </c>
      <c r="E16" s="6">
        <v>150</v>
      </c>
      <c r="F16" s="6">
        <f t="shared" ref="F16:F47" si="0">E16*12</f>
        <v>1800</v>
      </c>
      <c r="G16" s="7"/>
    </row>
    <row r="17" spans="3:9" x14ac:dyDescent="0.2">
      <c r="C17" s="5"/>
      <c r="D17" s="5" t="s">
        <v>37</v>
      </c>
      <c r="E17" s="6">
        <v>60</v>
      </c>
      <c r="F17" s="6">
        <f t="shared" si="0"/>
        <v>720</v>
      </c>
      <c r="G17" s="7"/>
    </row>
    <row r="18" spans="3:9" x14ac:dyDescent="0.2">
      <c r="C18" s="5"/>
      <c r="D18" s="5" t="s">
        <v>53</v>
      </c>
      <c r="E18" s="6">
        <v>10</v>
      </c>
      <c r="F18" s="6">
        <f t="shared" si="0"/>
        <v>120</v>
      </c>
      <c r="G18" s="7"/>
    </row>
    <row r="19" spans="3:9" x14ac:dyDescent="0.2">
      <c r="C19" s="5"/>
      <c r="D19" s="5" t="s">
        <v>15</v>
      </c>
      <c r="E19" s="6">
        <v>20</v>
      </c>
      <c r="F19" s="6">
        <f t="shared" si="0"/>
        <v>240</v>
      </c>
      <c r="G19" s="7"/>
    </row>
    <row r="20" spans="3:9" x14ac:dyDescent="0.2">
      <c r="C20" s="17" t="s">
        <v>16</v>
      </c>
      <c r="D20" s="18"/>
      <c r="E20" s="22">
        <f>SUM(E21:E22)</f>
        <v>185</v>
      </c>
      <c r="F20" s="22">
        <f t="shared" si="0"/>
        <v>2220</v>
      </c>
      <c r="G20" s="20"/>
    </row>
    <row r="21" spans="3:9" x14ac:dyDescent="0.2">
      <c r="C21" s="5"/>
      <c r="D21" s="5" t="s">
        <v>46</v>
      </c>
      <c r="E21" s="6">
        <v>85</v>
      </c>
      <c r="F21" s="6">
        <f t="shared" si="0"/>
        <v>1020</v>
      </c>
      <c r="G21" s="8" t="s">
        <v>7</v>
      </c>
      <c r="I21" t="s">
        <v>49</v>
      </c>
    </row>
    <row r="22" spans="3:9" x14ac:dyDescent="0.2">
      <c r="C22" s="5"/>
      <c r="D22" s="5" t="s">
        <v>45</v>
      </c>
      <c r="E22" s="6">
        <v>100</v>
      </c>
      <c r="F22" s="6">
        <f t="shared" si="0"/>
        <v>1200</v>
      </c>
      <c r="G22" s="8" t="s">
        <v>7</v>
      </c>
    </row>
    <row r="23" spans="3:9" x14ac:dyDescent="0.2">
      <c r="C23" s="5"/>
      <c r="D23" s="23" t="s">
        <v>60</v>
      </c>
      <c r="E23" s="24">
        <v>758</v>
      </c>
      <c r="F23" s="24">
        <f t="shared" si="0"/>
        <v>9096</v>
      </c>
      <c r="G23" s="8"/>
    </row>
    <row r="24" spans="3:9" x14ac:dyDescent="0.2">
      <c r="C24" s="17" t="s">
        <v>17</v>
      </c>
      <c r="D24" s="18"/>
      <c r="E24" s="22">
        <f>SUM(E25:E26)</f>
        <v>550</v>
      </c>
      <c r="F24" s="22">
        <f t="shared" si="0"/>
        <v>6600</v>
      </c>
      <c r="G24" s="20"/>
    </row>
    <row r="25" spans="3:9" x14ac:dyDescent="0.2">
      <c r="C25" s="5"/>
      <c r="D25" s="5" t="s">
        <v>18</v>
      </c>
      <c r="E25" s="6">
        <v>400</v>
      </c>
      <c r="F25" s="6">
        <f t="shared" si="0"/>
        <v>4800</v>
      </c>
      <c r="G25" s="7"/>
    </row>
    <row r="26" spans="3:9" x14ac:dyDescent="0.2">
      <c r="C26" s="5"/>
      <c r="D26" s="5" t="s">
        <v>19</v>
      </c>
      <c r="E26" s="6">
        <v>150</v>
      </c>
      <c r="F26" s="6">
        <f t="shared" si="0"/>
        <v>1800</v>
      </c>
      <c r="G26" s="7"/>
    </row>
    <row r="27" spans="3:9" x14ac:dyDescent="0.2">
      <c r="C27" s="17" t="s">
        <v>20</v>
      </c>
      <c r="D27" s="18"/>
      <c r="E27" s="22">
        <f>SUM(E28:E32)</f>
        <v>330</v>
      </c>
      <c r="F27" s="22">
        <f t="shared" si="0"/>
        <v>3960</v>
      </c>
      <c r="G27" s="20"/>
    </row>
    <row r="28" spans="3:9" x14ac:dyDescent="0.2">
      <c r="C28" s="5"/>
      <c r="D28" s="5" t="s">
        <v>21</v>
      </c>
      <c r="E28" s="6">
        <v>30</v>
      </c>
      <c r="F28" s="6">
        <f t="shared" si="0"/>
        <v>360</v>
      </c>
      <c r="G28" s="8" t="s">
        <v>7</v>
      </c>
    </row>
    <row r="29" spans="3:9" x14ac:dyDescent="0.2">
      <c r="C29" s="5"/>
      <c r="D29" s="5" t="s">
        <v>22</v>
      </c>
      <c r="E29" s="6">
        <v>35</v>
      </c>
      <c r="F29" s="6">
        <f t="shared" si="0"/>
        <v>420</v>
      </c>
      <c r="G29" s="8" t="s">
        <v>7</v>
      </c>
    </row>
    <row r="30" spans="3:9" x14ac:dyDescent="0.2">
      <c r="C30" s="5"/>
      <c r="D30" s="5" t="s">
        <v>47</v>
      </c>
      <c r="E30" s="6">
        <v>150</v>
      </c>
      <c r="F30" s="6">
        <f t="shared" si="0"/>
        <v>1800</v>
      </c>
      <c r="G30" s="8" t="s">
        <v>7</v>
      </c>
    </row>
    <row r="31" spans="3:9" x14ac:dyDescent="0.2">
      <c r="C31" s="5"/>
      <c r="D31" s="5" t="s">
        <v>48</v>
      </c>
      <c r="E31" s="6">
        <v>80</v>
      </c>
      <c r="F31" s="6">
        <f t="shared" si="0"/>
        <v>960</v>
      </c>
      <c r="G31" s="8" t="s">
        <v>7</v>
      </c>
    </row>
    <row r="32" spans="3:9" x14ac:dyDescent="0.2">
      <c r="C32" s="5"/>
      <c r="D32" s="5" t="s">
        <v>23</v>
      </c>
      <c r="E32" s="6">
        <v>35</v>
      </c>
      <c r="F32" s="6">
        <f t="shared" si="0"/>
        <v>420</v>
      </c>
      <c r="G32" s="8" t="s">
        <v>7</v>
      </c>
      <c r="I32" t="s">
        <v>50</v>
      </c>
    </row>
    <row r="33" spans="3:9" x14ac:dyDescent="0.2">
      <c r="C33" s="17" t="s">
        <v>24</v>
      </c>
      <c r="D33" s="18"/>
      <c r="E33" s="22">
        <f>SUM(E34:E42)</f>
        <v>945</v>
      </c>
      <c r="F33" s="22">
        <f t="shared" si="0"/>
        <v>11340</v>
      </c>
      <c r="G33" s="20"/>
    </row>
    <row r="34" spans="3:9" x14ac:dyDescent="0.2">
      <c r="C34" s="4"/>
      <c r="D34" s="5" t="s">
        <v>25</v>
      </c>
      <c r="E34" s="6">
        <v>75</v>
      </c>
      <c r="F34" s="6">
        <f t="shared" si="0"/>
        <v>900</v>
      </c>
      <c r="G34" s="7"/>
    </row>
    <row r="35" spans="3:9" x14ac:dyDescent="0.2">
      <c r="C35" s="5"/>
      <c r="D35" s="5" t="s">
        <v>57</v>
      </c>
      <c r="E35" s="6">
        <v>75</v>
      </c>
      <c r="F35" s="6">
        <f>E35*12</f>
        <v>900</v>
      </c>
      <c r="G35" s="7"/>
    </row>
    <row r="36" spans="3:9" x14ac:dyDescent="0.2">
      <c r="C36" s="4"/>
      <c r="D36" s="5" t="s">
        <v>56</v>
      </c>
      <c r="E36" s="6">
        <v>40</v>
      </c>
      <c r="F36" s="6">
        <f t="shared" si="0"/>
        <v>480</v>
      </c>
      <c r="G36" s="7"/>
    </row>
    <row r="37" spans="3:9" x14ac:dyDescent="0.2">
      <c r="C37" s="4"/>
      <c r="D37" s="5" t="s">
        <v>26</v>
      </c>
      <c r="E37" s="6">
        <v>25</v>
      </c>
      <c r="F37" s="6">
        <f t="shared" si="0"/>
        <v>300</v>
      </c>
      <c r="G37" s="7"/>
    </row>
    <row r="38" spans="3:9" x14ac:dyDescent="0.2">
      <c r="C38" s="4"/>
      <c r="D38" s="5" t="s">
        <v>27</v>
      </c>
      <c r="E38" s="6">
        <v>35</v>
      </c>
      <c r="F38" s="6">
        <f t="shared" si="0"/>
        <v>420</v>
      </c>
      <c r="G38" s="7"/>
    </row>
    <row r="39" spans="3:9" x14ac:dyDescent="0.2">
      <c r="C39" s="4"/>
      <c r="D39" s="5" t="s">
        <v>59</v>
      </c>
      <c r="E39" s="6">
        <v>42</v>
      </c>
      <c r="F39" s="6">
        <f t="shared" si="0"/>
        <v>504</v>
      </c>
      <c r="G39" s="8"/>
    </row>
    <row r="40" spans="3:9" x14ac:dyDescent="0.2">
      <c r="C40" s="4"/>
      <c r="D40" s="5" t="s">
        <v>28</v>
      </c>
      <c r="E40" s="6">
        <v>200</v>
      </c>
      <c r="F40" s="6">
        <f t="shared" si="0"/>
        <v>2400</v>
      </c>
      <c r="G40" s="7"/>
      <c r="I40" t="s">
        <v>51</v>
      </c>
    </row>
    <row r="41" spans="3:9" x14ac:dyDescent="0.2">
      <c r="C41" s="4"/>
      <c r="D41" s="5" t="s">
        <v>29</v>
      </c>
      <c r="E41" s="6">
        <v>30</v>
      </c>
      <c r="F41" s="6">
        <f t="shared" si="0"/>
        <v>360</v>
      </c>
      <c r="G41" s="7"/>
    </row>
    <row r="42" spans="3:9" x14ac:dyDescent="0.2">
      <c r="C42" s="4"/>
      <c r="D42" s="5" t="s">
        <v>30</v>
      </c>
      <c r="E42" s="6">
        <v>423</v>
      </c>
      <c r="F42" s="6">
        <f t="shared" si="0"/>
        <v>5076</v>
      </c>
      <c r="G42" s="7"/>
    </row>
    <row r="43" spans="3:9" x14ac:dyDescent="0.2">
      <c r="C43" s="17" t="s">
        <v>31</v>
      </c>
      <c r="D43" s="18"/>
      <c r="E43" s="22">
        <f>SUM(E44)</f>
        <v>300</v>
      </c>
      <c r="F43" s="22">
        <f t="shared" si="0"/>
        <v>3600</v>
      </c>
      <c r="G43" s="20"/>
    </row>
    <row r="44" spans="3:9" x14ac:dyDescent="0.2">
      <c r="C44" s="4"/>
      <c r="D44" s="5" t="s">
        <v>32</v>
      </c>
      <c r="E44" s="6">
        <v>300</v>
      </c>
      <c r="F44" s="6">
        <f t="shared" si="0"/>
        <v>3600</v>
      </c>
      <c r="G44" s="8" t="s">
        <v>7</v>
      </c>
    </row>
    <row r="45" spans="3:9" x14ac:dyDescent="0.2">
      <c r="C45" s="4"/>
      <c r="D45" s="5" t="s">
        <v>55</v>
      </c>
      <c r="E45" s="6">
        <v>56</v>
      </c>
      <c r="F45" s="6">
        <f t="shared" si="0"/>
        <v>672</v>
      </c>
      <c r="G45" s="8"/>
    </row>
    <row r="46" spans="3:9" x14ac:dyDescent="0.2">
      <c r="C46" s="17" t="s">
        <v>33</v>
      </c>
      <c r="D46" s="18"/>
      <c r="E46" s="22">
        <f>SUM(E47:E47)</f>
        <v>150</v>
      </c>
      <c r="F46" s="22">
        <f t="shared" si="0"/>
        <v>1800</v>
      </c>
      <c r="G46" s="20"/>
    </row>
    <row r="47" spans="3:9" x14ac:dyDescent="0.2">
      <c r="C47" s="5"/>
      <c r="D47" s="5" t="s">
        <v>34</v>
      </c>
      <c r="E47" s="6">
        <v>150</v>
      </c>
      <c r="F47" s="6">
        <f t="shared" si="0"/>
        <v>1800</v>
      </c>
      <c r="G47" s="7"/>
    </row>
    <row r="48" spans="3:9" x14ac:dyDescent="0.2">
      <c r="C48" s="11" t="s">
        <v>35</v>
      </c>
      <c r="D48" s="11"/>
      <c r="E48" s="15">
        <f>SUM(E15:E19,E21:E22,E25:E26,E28:E32,E34:E42,E44:E45,E47)</f>
        <v>4306</v>
      </c>
      <c r="F48" s="15">
        <f>E48*12</f>
        <v>51672</v>
      </c>
      <c r="G48"/>
    </row>
    <row r="49" spans="3:7" x14ac:dyDescent="0.2">
      <c r="C49" s="11" t="s">
        <v>36</v>
      </c>
      <c r="D49" s="11"/>
      <c r="E49" s="15">
        <f>E11-E48</f>
        <v>-756</v>
      </c>
      <c r="F49" s="15">
        <f>F11-F48</f>
        <v>-9072</v>
      </c>
      <c r="G49"/>
    </row>
    <row r="50" spans="3:7" x14ac:dyDescent="0.2">
      <c r="G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38CE-5B60-1E4A-AC95-29EF28324D43}">
  <dimension ref="B1:I75"/>
  <sheetViews>
    <sheetView zoomScale="110" zoomScaleNormal="110" workbookViewId="0">
      <selection sqref="A1:XFD1048576"/>
    </sheetView>
  </sheetViews>
  <sheetFormatPr baseColWidth="10" defaultColWidth="8.83203125" defaultRowHeight="16" x14ac:dyDescent="0.2"/>
  <cols>
    <col min="1" max="1" width="11.83203125" customWidth="1"/>
    <col min="2" max="2" width="6.6640625" customWidth="1"/>
    <col min="3" max="3" width="7" customWidth="1"/>
    <col min="4" max="4" width="36.83203125" customWidth="1"/>
    <col min="5" max="6" width="12.1640625" style="2" bestFit="1" customWidth="1"/>
    <col min="7" max="7" width="13.5" style="2" bestFit="1" customWidth="1"/>
    <col min="8" max="8" width="3.1640625" customWidth="1"/>
  </cols>
  <sheetData>
    <row r="1" spans="2:9" ht="19" x14ac:dyDescent="0.25">
      <c r="B1" s="1" t="s">
        <v>0</v>
      </c>
    </row>
    <row r="2" spans="2:9" x14ac:dyDescent="0.2">
      <c r="B2" t="s">
        <v>1</v>
      </c>
    </row>
    <row r="4" spans="2:9" x14ac:dyDescent="0.2">
      <c r="C4" s="11" t="s">
        <v>2</v>
      </c>
      <c r="D4" s="11"/>
      <c r="E4" s="12" t="s">
        <v>3</v>
      </c>
      <c r="F4" s="12" t="s">
        <v>3</v>
      </c>
      <c r="G4" s="12" t="s">
        <v>4</v>
      </c>
    </row>
    <row r="5" spans="2:9" x14ac:dyDescent="0.2">
      <c r="C5" s="17" t="s">
        <v>8</v>
      </c>
      <c r="D5" s="18"/>
      <c r="E5" s="19"/>
      <c r="F5" s="19"/>
      <c r="G5" s="19"/>
    </row>
    <row r="6" spans="2:9" x14ac:dyDescent="0.2">
      <c r="C6" s="4"/>
      <c r="D6" s="5" t="s">
        <v>85</v>
      </c>
      <c r="E6" s="6"/>
      <c r="F6" s="6">
        <v>800</v>
      </c>
      <c r="G6" s="6">
        <f>F6*12</f>
        <v>9600</v>
      </c>
      <c r="I6" t="s">
        <v>40</v>
      </c>
    </row>
    <row r="7" spans="2:9" x14ac:dyDescent="0.2">
      <c r="C7" s="5"/>
      <c r="D7" s="5" t="s">
        <v>42</v>
      </c>
      <c r="E7" s="6"/>
      <c r="F7" s="6">
        <v>250</v>
      </c>
      <c r="G7" s="6">
        <f>F7*12</f>
        <v>3000</v>
      </c>
      <c r="I7" t="s">
        <v>39</v>
      </c>
    </row>
    <row r="8" spans="2:9" x14ac:dyDescent="0.2">
      <c r="C8" s="5"/>
      <c r="D8" s="5" t="s">
        <v>43</v>
      </c>
      <c r="E8" s="6"/>
      <c r="F8" s="6">
        <v>400</v>
      </c>
      <c r="G8" s="6">
        <f>F8*12</f>
        <v>4800</v>
      </c>
      <c r="I8" t="s">
        <v>41</v>
      </c>
    </row>
    <row r="9" spans="2:9" x14ac:dyDescent="0.2">
      <c r="C9" s="5"/>
      <c r="D9" s="5" t="s">
        <v>61</v>
      </c>
      <c r="E9" s="6"/>
      <c r="F9" s="6"/>
      <c r="G9" s="6"/>
    </row>
    <row r="10" spans="2:9" x14ac:dyDescent="0.2">
      <c r="C10" s="17" t="s">
        <v>86</v>
      </c>
      <c r="D10" s="18"/>
      <c r="E10" s="19"/>
      <c r="F10" s="19"/>
      <c r="G10" s="19"/>
    </row>
    <row r="11" spans="2:9" x14ac:dyDescent="0.2">
      <c r="C11" s="25"/>
      <c r="D11" s="26" t="s">
        <v>90</v>
      </c>
      <c r="E11" s="27"/>
      <c r="F11" s="27">
        <v>1000</v>
      </c>
      <c r="G11" s="27">
        <f>F11*12</f>
        <v>12000</v>
      </c>
      <c r="I11" t="s">
        <v>54</v>
      </c>
    </row>
    <row r="12" spans="2:9" x14ac:dyDescent="0.2">
      <c r="C12" s="5"/>
      <c r="D12" s="5" t="s">
        <v>91</v>
      </c>
      <c r="E12" s="6"/>
      <c r="F12" s="6"/>
      <c r="G12" s="6"/>
    </row>
    <row r="13" spans="2:9" x14ac:dyDescent="0.2">
      <c r="C13" s="5"/>
      <c r="D13" s="5"/>
      <c r="E13" s="6"/>
      <c r="F13" s="6"/>
      <c r="G13" s="6"/>
    </row>
    <row r="14" spans="2:9" x14ac:dyDescent="0.2">
      <c r="C14" s="17" t="s">
        <v>87</v>
      </c>
      <c r="D14" s="18"/>
      <c r="E14" s="19"/>
      <c r="F14" s="19"/>
      <c r="G14" s="19"/>
    </row>
    <row r="15" spans="2:9" x14ac:dyDescent="0.2">
      <c r="C15" s="5"/>
      <c r="D15" s="5"/>
      <c r="E15" s="27"/>
      <c r="F15" s="27">
        <v>1200</v>
      </c>
      <c r="G15" s="27">
        <f>F15*12</f>
        <v>14400</v>
      </c>
      <c r="I15" t="s">
        <v>44</v>
      </c>
    </row>
    <row r="16" spans="2:9" x14ac:dyDescent="0.2">
      <c r="C16" s="5"/>
      <c r="D16" s="5"/>
      <c r="E16" s="6"/>
      <c r="F16" s="6"/>
      <c r="G16" s="6"/>
    </row>
    <row r="17" spans="3:9" x14ac:dyDescent="0.2">
      <c r="C17" s="11" t="s">
        <v>10</v>
      </c>
      <c r="D17" s="14"/>
      <c r="E17" s="15">
        <f>SUM(E6:E15)</f>
        <v>0</v>
      </c>
      <c r="F17" s="15">
        <f>SUM(F6:F15)</f>
        <v>3650</v>
      </c>
      <c r="G17" s="15">
        <f>SUM(G6:G15)</f>
        <v>43800</v>
      </c>
    </row>
    <row r="19" spans="3:9" x14ac:dyDescent="0.2">
      <c r="C19" s="11" t="s">
        <v>11</v>
      </c>
      <c r="D19" s="11"/>
      <c r="E19" s="12" t="s">
        <v>3</v>
      </c>
      <c r="F19" s="12" t="s">
        <v>3</v>
      </c>
      <c r="G19" s="12" t="s">
        <v>12</v>
      </c>
    </row>
    <row r="20" spans="3:9" x14ac:dyDescent="0.2">
      <c r="C20" s="17" t="s">
        <v>14</v>
      </c>
      <c r="D20" s="18"/>
      <c r="E20" s="22">
        <f>SUM(E21:E25)</f>
        <v>0</v>
      </c>
      <c r="F20" s="22">
        <f>SUM(F21:F25)</f>
        <v>1790</v>
      </c>
      <c r="G20" s="22">
        <f>F20*12</f>
        <v>21480</v>
      </c>
    </row>
    <row r="21" spans="3:9" x14ac:dyDescent="0.2">
      <c r="C21" s="5"/>
      <c r="D21" s="5" t="s">
        <v>62</v>
      </c>
      <c r="E21" s="6"/>
      <c r="F21" s="6">
        <v>1550</v>
      </c>
      <c r="G21" s="6">
        <f>F21*12</f>
        <v>18600</v>
      </c>
    </row>
    <row r="22" spans="3:9" x14ac:dyDescent="0.2">
      <c r="C22" s="5"/>
      <c r="D22" s="5" t="s">
        <v>38</v>
      </c>
      <c r="E22" s="6"/>
      <c r="F22" s="6">
        <v>150</v>
      </c>
      <c r="G22" s="6">
        <f t="shared" ref="G22:G63" si="0">F22*12</f>
        <v>1800</v>
      </c>
    </row>
    <row r="23" spans="3:9" x14ac:dyDescent="0.2">
      <c r="C23" s="5"/>
      <c r="D23" s="5" t="s">
        <v>37</v>
      </c>
      <c r="E23" s="6"/>
      <c r="F23" s="6">
        <v>60</v>
      </c>
      <c r="G23" s="6">
        <f t="shared" si="0"/>
        <v>720</v>
      </c>
    </row>
    <row r="24" spans="3:9" x14ac:dyDescent="0.2">
      <c r="C24" s="5"/>
      <c r="D24" s="5" t="s">
        <v>88</v>
      </c>
      <c r="E24" s="6"/>
      <c r="F24" s="6">
        <v>10</v>
      </c>
      <c r="G24" s="6">
        <f t="shared" si="0"/>
        <v>120</v>
      </c>
    </row>
    <row r="25" spans="3:9" x14ac:dyDescent="0.2">
      <c r="C25" s="5"/>
      <c r="D25" s="5" t="s">
        <v>15</v>
      </c>
      <c r="E25" s="6"/>
      <c r="F25" s="6">
        <v>20</v>
      </c>
      <c r="G25" s="6">
        <f t="shared" si="0"/>
        <v>240</v>
      </c>
    </row>
    <row r="26" spans="3:9" x14ac:dyDescent="0.2">
      <c r="C26" s="17" t="s">
        <v>16</v>
      </c>
      <c r="D26" s="18"/>
      <c r="E26" s="22">
        <f>SUM(E27:E28)</f>
        <v>0</v>
      </c>
      <c r="F26" s="22">
        <f>SUM(F27:F28)</f>
        <v>185</v>
      </c>
      <c r="G26" s="22">
        <f t="shared" si="0"/>
        <v>2220</v>
      </c>
    </row>
    <row r="27" spans="3:9" x14ac:dyDescent="0.2">
      <c r="C27" s="5"/>
      <c r="D27" s="5" t="s">
        <v>80</v>
      </c>
      <c r="E27" s="6"/>
      <c r="F27" s="6">
        <v>85</v>
      </c>
      <c r="G27" s="6">
        <f t="shared" si="0"/>
        <v>1020</v>
      </c>
      <c r="I27" t="s">
        <v>49</v>
      </c>
    </row>
    <row r="28" spans="3:9" x14ac:dyDescent="0.2">
      <c r="C28" s="5"/>
      <c r="D28" s="5" t="s">
        <v>45</v>
      </c>
      <c r="E28" s="6"/>
      <c r="F28" s="6">
        <v>100</v>
      </c>
      <c r="G28" s="6">
        <f t="shared" si="0"/>
        <v>1200</v>
      </c>
    </row>
    <row r="29" spans="3:9" x14ac:dyDescent="0.2">
      <c r="C29" s="5"/>
      <c r="D29" s="5" t="s">
        <v>81</v>
      </c>
      <c r="E29" s="6"/>
      <c r="F29" s="6"/>
      <c r="G29" s="6"/>
    </row>
    <row r="30" spans="3:9" x14ac:dyDescent="0.2">
      <c r="C30" s="5"/>
      <c r="D30" s="26" t="s">
        <v>82</v>
      </c>
      <c r="E30" s="6"/>
      <c r="F30" s="6"/>
      <c r="G30" s="6"/>
    </row>
    <row r="31" spans="3:9" x14ac:dyDescent="0.2">
      <c r="C31" s="5"/>
      <c r="D31" s="26" t="s">
        <v>83</v>
      </c>
      <c r="E31" s="27"/>
      <c r="F31" s="27">
        <v>758</v>
      </c>
      <c r="G31" s="27">
        <f t="shared" si="0"/>
        <v>9096</v>
      </c>
    </row>
    <row r="32" spans="3:9" x14ac:dyDescent="0.2">
      <c r="C32" s="17" t="s">
        <v>17</v>
      </c>
      <c r="D32" s="18"/>
      <c r="E32" s="22">
        <f>SUM(E33:E34)</f>
        <v>0</v>
      </c>
      <c r="F32" s="22">
        <f>SUM(F33:F34)</f>
        <v>550</v>
      </c>
      <c r="G32" s="22">
        <f t="shared" si="0"/>
        <v>6600</v>
      </c>
    </row>
    <row r="33" spans="3:9" x14ac:dyDescent="0.2">
      <c r="C33" s="5"/>
      <c r="D33" s="5" t="s">
        <v>18</v>
      </c>
      <c r="E33" s="6"/>
      <c r="F33" s="6">
        <v>400</v>
      </c>
      <c r="G33" s="6">
        <f t="shared" si="0"/>
        <v>4800</v>
      </c>
    </row>
    <row r="34" spans="3:9" x14ac:dyDescent="0.2">
      <c r="C34" s="5"/>
      <c r="D34" s="5" t="s">
        <v>84</v>
      </c>
      <c r="E34" s="6"/>
      <c r="F34" s="6">
        <v>150</v>
      </c>
      <c r="G34" s="6">
        <f t="shared" si="0"/>
        <v>1800</v>
      </c>
    </row>
    <row r="35" spans="3:9" x14ac:dyDescent="0.2">
      <c r="C35" s="17" t="s">
        <v>20</v>
      </c>
      <c r="D35" s="18"/>
      <c r="E35" s="22">
        <f>SUM(E36:E42)</f>
        <v>0</v>
      </c>
      <c r="F35" s="22">
        <f>SUM(F36:F42)</f>
        <v>330</v>
      </c>
      <c r="G35" s="22">
        <f t="shared" si="0"/>
        <v>3960</v>
      </c>
    </row>
    <row r="36" spans="3:9" x14ac:dyDescent="0.2">
      <c r="C36" s="5"/>
      <c r="D36" s="5" t="s">
        <v>21</v>
      </c>
      <c r="E36" s="6"/>
      <c r="F36" s="6">
        <v>30</v>
      </c>
      <c r="G36" s="6">
        <f t="shared" si="0"/>
        <v>360</v>
      </c>
    </row>
    <row r="37" spans="3:9" x14ac:dyDescent="0.2">
      <c r="C37" s="5"/>
      <c r="D37" s="5" t="s">
        <v>63</v>
      </c>
      <c r="E37" s="6"/>
      <c r="F37" s="6"/>
      <c r="G37" s="6"/>
    </row>
    <row r="38" spans="3:9" x14ac:dyDescent="0.2">
      <c r="C38" s="5"/>
      <c r="D38" s="5" t="s">
        <v>22</v>
      </c>
      <c r="E38" s="6"/>
      <c r="F38" s="6">
        <v>35</v>
      </c>
      <c r="G38" s="6">
        <f t="shared" si="0"/>
        <v>420</v>
      </c>
    </row>
    <row r="39" spans="3:9" x14ac:dyDescent="0.2">
      <c r="C39" s="5"/>
      <c r="D39" s="5" t="s">
        <v>47</v>
      </c>
      <c r="E39" s="6"/>
      <c r="F39" s="6">
        <v>150</v>
      </c>
      <c r="G39" s="6">
        <f t="shared" si="0"/>
        <v>1800</v>
      </c>
    </row>
    <row r="40" spans="3:9" x14ac:dyDescent="0.2">
      <c r="C40" s="5"/>
      <c r="D40" s="5" t="s">
        <v>64</v>
      </c>
      <c r="E40" s="6"/>
      <c r="F40" s="6"/>
      <c r="G40" s="6"/>
    </row>
    <row r="41" spans="3:9" x14ac:dyDescent="0.2">
      <c r="C41" s="5"/>
      <c r="D41" s="5" t="s">
        <v>48</v>
      </c>
      <c r="E41" s="6"/>
      <c r="F41" s="6">
        <v>80</v>
      </c>
      <c r="G41" s="6">
        <f t="shared" si="0"/>
        <v>960</v>
      </c>
    </row>
    <row r="42" spans="3:9" x14ac:dyDescent="0.2">
      <c r="C42" s="5"/>
      <c r="D42" s="5" t="s">
        <v>23</v>
      </c>
      <c r="E42" s="6"/>
      <c r="F42" s="6">
        <v>35</v>
      </c>
      <c r="G42" s="6">
        <f t="shared" si="0"/>
        <v>420</v>
      </c>
      <c r="I42" t="s">
        <v>50</v>
      </c>
    </row>
    <row r="43" spans="3:9" x14ac:dyDescent="0.2">
      <c r="C43" s="5"/>
      <c r="D43" s="5" t="s">
        <v>65</v>
      </c>
      <c r="E43" s="6"/>
      <c r="F43" s="6"/>
      <c r="G43" s="6"/>
    </row>
    <row r="44" spans="3:9" x14ac:dyDescent="0.2">
      <c r="C44" s="17" t="s">
        <v>24</v>
      </c>
      <c r="D44" s="18"/>
      <c r="E44" s="22">
        <f>SUM(E45:E53)</f>
        <v>0</v>
      </c>
      <c r="F44" s="22">
        <f>SUM(F45:F53)</f>
        <v>280</v>
      </c>
      <c r="G44" s="22">
        <f t="shared" si="0"/>
        <v>3360</v>
      </c>
    </row>
    <row r="45" spans="3:9" x14ac:dyDescent="0.2">
      <c r="C45" s="4"/>
      <c r="D45" s="5" t="s">
        <v>25</v>
      </c>
      <c r="E45" s="6"/>
      <c r="F45" s="6">
        <v>75</v>
      </c>
      <c r="G45" s="6">
        <f t="shared" si="0"/>
        <v>900</v>
      </c>
    </row>
    <row r="46" spans="3:9" x14ac:dyDescent="0.2">
      <c r="C46" s="5"/>
      <c r="D46" s="5" t="s">
        <v>66</v>
      </c>
      <c r="E46" s="6"/>
      <c r="F46" s="6">
        <v>75</v>
      </c>
      <c r="G46" s="6">
        <f>F46*12</f>
        <v>900</v>
      </c>
    </row>
    <row r="47" spans="3:9" x14ac:dyDescent="0.2">
      <c r="C47" s="4"/>
      <c r="D47" s="5" t="s">
        <v>56</v>
      </c>
      <c r="E47" s="6"/>
      <c r="F47" s="6">
        <v>40</v>
      </c>
      <c r="G47" s="6">
        <f t="shared" si="0"/>
        <v>480</v>
      </c>
    </row>
    <row r="48" spans="3:9" x14ac:dyDescent="0.2">
      <c r="C48" s="4"/>
      <c r="D48" s="5" t="s">
        <v>26</v>
      </c>
      <c r="E48" s="6"/>
      <c r="F48" s="6">
        <v>25</v>
      </c>
      <c r="G48" s="6">
        <f t="shared" si="0"/>
        <v>300</v>
      </c>
    </row>
    <row r="49" spans="3:7" x14ac:dyDescent="0.2">
      <c r="C49" s="4"/>
      <c r="D49" s="5" t="s">
        <v>27</v>
      </c>
      <c r="E49" s="6"/>
      <c r="F49" s="6">
        <v>35</v>
      </c>
      <c r="G49" s="6">
        <f t="shared" si="0"/>
        <v>420</v>
      </c>
    </row>
    <row r="50" spans="3:7" x14ac:dyDescent="0.2">
      <c r="C50" s="4"/>
      <c r="D50" s="5" t="s">
        <v>75</v>
      </c>
      <c r="E50" s="6"/>
      <c r="F50" s="6"/>
      <c r="G50" s="6"/>
    </row>
    <row r="51" spans="3:7" x14ac:dyDescent="0.2">
      <c r="C51" s="4"/>
      <c r="D51" s="5" t="s">
        <v>93</v>
      </c>
      <c r="E51" s="6"/>
      <c r="F51" s="6">
        <v>30</v>
      </c>
      <c r="G51" s="6">
        <f t="shared" si="0"/>
        <v>360</v>
      </c>
    </row>
    <row r="52" spans="3:7" x14ac:dyDescent="0.2">
      <c r="C52" s="4"/>
      <c r="D52" s="5" t="s">
        <v>92</v>
      </c>
      <c r="E52" s="6"/>
      <c r="F52" s="6"/>
      <c r="G52" s="6"/>
    </row>
    <row r="53" spans="3:7" x14ac:dyDescent="0.2">
      <c r="C53" s="4"/>
      <c r="D53" s="5" t="s">
        <v>76</v>
      </c>
      <c r="E53" s="6"/>
      <c r="F53" s="6"/>
      <c r="G53" s="6"/>
    </row>
    <row r="54" spans="3:7" x14ac:dyDescent="0.2">
      <c r="C54" s="4"/>
      <c r="D54" s="5" t="s">
        <v>79</v>
      </c>
      <c r="E54" s="6"/>
      <c r="F54" s="6"/>
      <c r="G54" s="6"/>
    </row>
    <row r="55" spans="3:7" x14ac:dyDescent="0.2">
      <c r="C55" s="4"/>
      <c r="D55" s="5" t="s">
        <v>78</v>
      </c>
      <c r="E55" s="6"/>
      <c r="F55" s="6"/>
      <c r="G55" s="6"/>
    </row>
    <row r="56" spans="3:7" x14ac:dyDescent="0.2">
      <c r="C56" s="17" t="s">
        <v>89</v>
      </c>
      <c r="D56" s="18"/>
      <c r="E56" s="22">
        <f>SUM(E57:E58)</f>
        <v>0</v>
      </c>
      <c r="F56" s="22">
        <f>SUM(F57:F58)</f>
        <v>242</v>
      </c>
      <c r="G56" s="22">
        <f t="shared" ref="G56" si="1">F56*12</f>
        <v>2904</v>
      </c>
    </row>
    <row r="57" spans="3:7" x14ac:dyDescent="0.2">
      <c r="C57" s="4"/>
      <c r="D57" s="5" t="s">
        <v>59</v>
      </c>
      <c r="E57" s="6"/>
      <c r="F57" s="6">
        <v>42</v>
      </c>
      <c r="G57" s="6">
        <f>F57*12</f>
        <v>504</v>
      </c>
    </row>
    <row r="58" spans="3:7" x14ac:dyDescent="0.2">
      <c r="C58" s="5"/>
      <c r="D58" s="5" t="s">
        <v>28</v>
      </c>
      <c r="E58" s="6"/>
      <c r="F58" s="6">
        <v>200</v>
      </c>
      <c r="G58" s="6">
        <f>F58*12</f>
        <v>2400</v>
      </c>
    </row>
    <row r="59" spans="3:7" x14ac:dyDescent="0.2">
      <c r="C59" s="17" t="s">
        <v>31</v>
      </c>
      <c r="D59" s="18"/>
      <c r="E59" s="22">
        <f>SUM(E60:E62)</f>
        <v>0</v>
      </c>
      <c r="F59" s="22">
        <f>SUM(F60:F62)</f>
        <v>356</v>
      </c>
      <c r="G59" s="22">
        <f t="shared" si="0"/>
        <v>4272</v>
      </c>
    </row>
    <row r="60" spans="3:7" x14ac:dyDescent="0.2">
      <c r="C60" s="4"/>
      <c r="D60" s="5" t="s">
        <v>32</v>
      </c>
      <c r="E60" s="6"/>
      <c r="F60" s="6">
        <v>300</v>
      </c>
      <c r="G60" s="6">
        <f t="shared" si="0"/>
        <v>3600</v>
      </c>
    </row>
    <row r="61" spans="3:7" x14ac:dyDescent="0.2">
      <c r="C61" s="4"/>
      <c r="D61" s="5" t="s">
        <v>77</v>
      </c>
      <c r="E61" s="6"/>
      <c r="F61" s="6"/>
      <c r="G61" s="6"/>
    </row>
    <row r="62" spans="3:7" x14ac:dyDescent="0.2">
      <c r="C62" s="4"/>
      <c r="D62" s="5" t="s">
        <v>55</v>
      </c>
      <c r="E62" s="6"/>
      <c r="F62" s="6">
        <v>56</v>
      </c>
      <c r="G62" s="6">
        <f t="shared" si="0"/>
        <v>672</v>
      </c>
    </row>
    <row r="63" spans="3:7" x14ac:dyDescent="0.2">
      <c r="C63" s="17" t="s">
        <v>33</v>
      </c>
      <c r="D63" s="18"/>
      <c r="E63" s="22">
        <f>SUM(E64:E66)</f>
        <v>0</v>
      </c>
      <c r="F63" s="22">
        <f>SUM(F64:F66)</f>
        <v>150</v>
      </c>
      <c r="G63" s="22">
        <f t="shared" si="0"/>
        <v>1800</v>
      </c>
    </row>
    <row r="64" spans="3:7" x14ac:dyDescent="0.2">
      <c r="C64" s="25"/>
      <c r="D64" s="26" t="s">
        <v>67</v>
      </c>
      <c r="E64" s="28"/>
      <c r="F64" s="28"/>
      <c r="G64" s="6">
        <f>F64*12</f>
        <v>0</v>
      </c>
    </row>
    <row r="65" spans="3:7" x14ac:dyDescent="0.2">
      <c r="C65" s="25"/>
      <c r="D65" s="26" t="s">
        <v>68</v>
      </c>
      <c r="E65" s="28"/>
      <c r="F65" s="28"/>
      <c r="G65" s="6">
        <f>F65*12</f>
        <v>0</v>
      </c>
    </row>
    <row r="66" spans="3:7" x14ac:dyDescent="0.2">
      <c r="C66" s="25"/>
      <c r="D66" s="5" t="s">
        <v>34</v>
      </c>
      <c r="E66" s="6"/>
      <c r="F66" s="6">
        <v>150</v>
      </c>
      <c r="G66" s="6">
        <f>F66*12</f>
        <v>1800</v>
      </c>
    </row>
    <row r="67" spans="3:7" x14ac:dyDescent="0.2">
      <c r="C67" s="17" t="s">
        <v>69</v>
      </c>
      <c r="D67" s="18"/>
      <c r="E67" s="22">
        <f>SUM(E68:E70)</f>
        <v>0</v>
      </c>
      <c r="F67" s="22">
        <f>SUM(F68:F70)</f>
        <v>910.59999999999991</v>
      </c>
      <c r="G67" s="22">
        <f t="shared" ref="G67" si="2">F67*12</f>
        <v>10927.199999999999</v>
      </c>
    </row>
    <row r="68" spans="3:7" x14ac:dyDescent="0.2">
      <c r="C68" s="25"/>
      <c r="D68" s="26" t="s">
        <v>70</v>
      </c>
      <c r="E68" s="29">
        <f>(E72*0.15)</f>
        <v>0</v>
      </c>
      <c r="F68" s="29">
        <f>(F72*0.15)</f>
        <v>532.94999999999993</v>
      </c>
      <c r="G68" s="6">
        <f>F68*12</f>
        <v>6395.4</v>
      </c>
    </row>
    <row r="69" spans="3:7" x14ac:dyDescent="0.2">
      <c r="C69" s="25"/>
      <c r="D69" s="26" t="s">
        <v>71</v>
      </c>
      <c r="E69" s="29">
        <f>(E72*0.05)</f>
        <v>0</v>
      </c>
      <c r="F69" s="29">
        <f>(F72*0.05)</f>
        <v>177.65</v>
      </c>
      <c r="G69" s="6">
        <f>F69*12</f>
        <v>2131.8000000000002</v>
      </c>
    </row>
    <row r="70" spans="3:7" x14ac:dyDescent="0.2">
      <c r="C70" s="4"/>
      <c r="D70" s="5" t="s">
        <v>72</v>
      </c>
      <c r="E70" s="6"/>
      <c r="F70" s="6">
        <v>200</v>
      </c>
      <c r="G70" s="6">
        <f>F70*12</f>
        <v>2400</v>
      </c>
    </row>
    <row r="71" spans="3:7" x14ac:dyDescent="0.2">
      <c r="C71" s="5"/>
    </row>
    <row r="72" spans="3:7" x14ac:dyDescent="0.2">
      <c r="C72" s="11" t="s">
        <v>94</v>
      </c>
      <c r="D72" s="11"/>
      <c r="E72" s="15">
        <f>SUM(E20,E26,E32,E35,E44,E56,E59,E63)</f>
        <v>0</v>
      </c>
      <c r="F72" s="15">
        <f>SUM(F20,F26,F32,F44,F56,F59,F63)</f>
        <v>3553</v>
      </c>
      <c r="G72" s="15">
        <f>SUM(G20,G26,G32,G35,G44,G56,G59,G63)</f>
        <v>46596</v>
      </c>
    </row>
    <row r="73" spans="3:7" x14ac:dyDescent="0.2">
      <c r="C73" s="11" t="s">
        <v>73</v>
      </c>
      <c r="D73" s="11"/>
      <c r="E73" s="15">
        <f>E67</f>
        <v>0</v>
      </c>
      <c r="F73" s="15">
        <f>F67</f>
        <v>910.59999999999991</v>
      </c>
      <c r="G73" s="15">
        <f>G67</f>
        <v>10927.199999999999</v>
      </c>
    </row>
    <row r="74" spans="3:7" x14ac:dyDescent="0.2">
      <c r="C74" s="11" t="s">
        <v>74</v>
      </c>
      <c r="D74" s="11"/>
      <c r="E74" s="15">
        <f>E72+E73</f>
        <v>0</v>
      </c>
      <c r="F74" s="15">
        <f>F72+F73</f>
        <v>4463.6000000000004</v>
      </c>
      <c r="G74" s="15">
        <f>G72+G73</f>
        <v>57523.199999999997</v>
      </c>
    </row>
    <row r="75" spans="3:7" x14ac:dyDescent="0.2">
      <c r="C75" s="11" t="s">
        <v>36</v>
      </c>
      <c r="D75" s="11"/>
      <c r="E75" s="15">
        <f>E17-E74</f>
        <v>0</v>
      </c>
      <c r="F75" s="15">
        <f>F17-F74</f>
        <v>-813.60000000000036</v>
      </c>
      <c r="G75" s="15">
        <f>G17-G74</f>
        <v>-13723.199999999997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9C5C-9C4F-4F48-9E0A-B3CFA12DF589}">
  <dimension ref="B1:J84"/>
  <sheetViews>
    <sheetView tabSelected="1" zoomScaleNormal="100" workbookViewId="0">
      <selection activeCell="A6" sqref="A6"/>
    </sheetView>
  </sheetViews>
  <sheetFormatPr baseColWidth="10" defaultColWidth="8.83203125" defaultRowHeight="16" x14ac:dyDescent="0.2"/>
  <cols>
    <col min="1" max="1" width="11.83203125" customWidth="1"/>
    <col min="2" max="2" width="6.6640625" customWidth="1"/>
    <col min="3" max="3" width="7" customWidth="1"/>
    <col min="4" max="4" width="46.1640625" bestFit="1" customWidth="1"/>
    <col min="5" max="5" width="12.1640625" style="2" bestFit="1" customWidth="1"/>
    <col min="6" max="6" width="13.5" style="2" bestFit="1" customWidth="1"/>
    <col min="7" max="7" width="12.1640625" style="2" bestFit="1" customWidth="1"/>
    <col min="8" max="8" width="13.5" style="2" bestFit="1" customWidth="1"/>
    <col min="9" max="9" width="9" customWidth="1"/>
  </cols>
  <sheetData>
    <row r="1" spans="2:8" ht="21" x14ac:dyDescent="0.25">
      <c r="B1" s="40" t="s">
        <v>0</v>
      </c>
    </row>
    <row r="2" spans="2:8" ht="19" x14ac:dyDescent="0.25">
      <c r="B2" s="41" t="s">
        <v>1</v>
      </c>
    </row>
    <row r="4" spans="2:8" x14ac:dyDescent="0.2">
      <c r="C4" s="11" t="s">
        <v>2</v>
      </c>
      <c r="D4" s="11"/>
      <c r="E4" s="12" t="s">
        <v>3</v>
      </c>
      <c r="F4" s="12" t="s">
        <v>4</v>
      </c>
      <c r="G4" s="12" t="s">
        <v>3</v>
      </c>
      <c r="H4" s="12" t="s">
        <v>4</v>
      </c>
    </row>
    <row r="5" spans="2:8" x14ac:dyDescent="0.2">
      <c r="C5" s="17" t="s">
        <v>8</v>
      </c>
      <c r="D5" s="18"/>
      <c r="E5" s="19"/>
      <c r="F5" s="19"/>
      <c r="G5" s="19"/>
      <c r="H5" s="19"/>
    </row>
    <row r="6" spans="2:8" x14ac:dyDescent="0.2">
      <c r="C6" s="4"/>
      <c r="D6" s="5" t="s">
        <v>85</v>
      </c>
      <c r="E6" s="6"/>
      <c r="F6" s="6">
        <f>E6*12</f>
        <v>0</v>
      </c>
      <c r="G6" s="6">
        <v>800</v>
      </c>
      <c r="H6" s="6">
        <f>G6*12</f>
        <v>9600</v>
      </c>
    </row>
    <row r="7" spans="2:8" x14ac:dyDescent="0.2">
      <c r="C7" s="5"/>
      <c r="D7" s="5" t="s">
        <v>98</v>
      </c>
      <c r="E7" s="6"/>
      <c r="F7" s="6">
        <f>E7*12</f>
        <v>0</v>
      </c>
      <c r="G7" s="6">
        <v>400</v>
      </c>
      <c r="H7" s="6">
        <f>G7*12</f>
        <v>4800</v>
      </c>
    </row>
    <row r="8" spans="2:8" x14ac:dyDescent="0.2">
      <c r="C8" s="5"/>
      <c r="D8" s="5" t="s">
        <v>61</v>
      </c>
      <c r="E8" s="6"/>
      <c r="F8" s="6">
        <f>E8*12</f>
        <v>0</v>
      </c>
      <c r="G8" s="6">
        <v>0</v>
      </c>
      <c r="H8" s="6">
        <f t="shared" ref="H8" si="0">G8*12</f>
        <v>0</v>
      </c>
    </row>
    <row r="9" spans="2:8" x14ac:dyDescent="0.2">
      <c r="C9" s="5"/>
      <c r="D9" s="5"/>
      <c r="E9" s="6"/>
      <c r="F9" s="6"/>
      <c r="G9" s="6"/>
      <c r="H9" s="6"/>
    </row>
    <row r="10" spans="2:8" x14ac:dyDescent="0.2">
      <c r="C10" s="17" t="s">
        <v>86</v>
      </c>
      <c r="D10" s="18"/>
      <c r="E10" s="19"/>
      <c r="F10" s="19"/>
      <c r="G10" s="19"/>
      <c r="H10" s="19"/>
    </row>
    <row r="11" spans="2:8" x14ac:dyDescent="0.2">
      <c r="C11" s="25"/>
      <c r="D11" s="26" t="s">
        <v>96</v>
      </c>
      <c r="E11" s="27"/>
      <c r="F11" s="27">
        <f>E11*10</f>
        <v>0</v>
      </c>
      <c r="G11" s="27">
        <v>2400</v>
      </c>
      <c r="H11" s="27">
        <f>G11*10</f>
        <v>24000</v>
      </c>
    </row>
    <row r="12" spans="2:8" x14ac:dyDescent="0.2">
      <c r="C12" s="5"/>
      <c r="D12" s="5" t="s">
        <v>99</v>
      </c>
      <c r="E12" s="6"/>
      <c r="F12" s="27">
        <f>E12*10</f>
        <v>0</v>
      </c>
      <c r="G12" s="6">
        <v>200</v>
      </c>
      <c r="H12" s="27">
        <f>G12*10</f>
        <v>2000</v>
      </c>
    </row>
    <row r="13" spans="2:8" x14ac:dyDescent="0.2">
      <c r="C13" s="5"/>
      <c r="D13" s="5"/>
      <c r="E13" s="6"/>
      <c r="F13" s="6"/>
      <c r="G13" s="6"/>
      <c r="H13" s="6"/>
    </row>
    <row r="14" spans="2:8" x14ac:dyDescent="0.2">
      <c r="C14" s="17" t="s">
        <v>87</v>
      </c>
      <c r="D14" s="18"/>
      <c r="E14" s="19"/>
      <c r="F14" s="19"/>
      <c r="G14" s="19"/>
      <c r="H14" s="19"/>
    </row>
    <row r="15" spans="2:8" x14ac:dyDescent="0.2">
      <c r="C15" s="5"/>
      <c r="D15" s="5" t="s">
        <v>97</v>
      </c>
      <c r="E15" s="27"/>
      <c r="F15" s="27">
        <f>E15*12</f>
        <v>0</v>
      </c>
      <c r="G15" s="27">
        <v>1600</v>
      </c>
      <c r="H15" s="27">
        <f>G15*12</f>
        <v>19200</v>
      </c>
    </row>
    <row r="16" spans="2:8" x14ac:dyDescent="0.2">
      <c r="C16" s="5"/>
      <c r="D16" s="5" t="s">
        <v>107</v>
      </c>
      <c r="E16" s="27"/>
      <c r="F16" s="6">
        <f t="shared" ref="F16:H18" si="1">E16*12</f>
        <v>0</v>
      </c>
      <c r="G16" s="6">
        <v>0</v>
      </c>
      <c r="H16" s="6">
        <f t="shared" si="1"/>
        <v>0</v>
      </c>
    </row>
    <row r="17" spans="3:8" x14ac:dyDescent="0.2">
      <c r="C17" s="5"/>
      <c r="D17" s="5" t="s">
        <v>108</v>
      </c>
      <c r="E17" s="27"/>
      <c r="F17" s="6">
        <f t="shared" si="1"/>
        <v>0</v>
      </c>
      <c r="G17" s="6">
        <v>0</v>
      </c>
      <c r="H17" s="6">
        <f t="shared" si="1"/>
        <v>0</v>
      </c>
    </row>
    <row r="18" spans="3:8" x14ac:dyDescent="0.2">
      <c r="C18" s="5"/>
      <c r="D18" s="5" t="s">
        <v>109</v>
      </c>
      <c r="E18" s="27"/>
      <c r="F18" s="6">
        <f t="shared" si="1"/>
        <v>0</v>
      </c>
      <c r="G18" s="6">
        <v>0</v>
      </c>
      <c r="H18" s="6">
        <f t="shared" si="1"/>
        <v>0</v>
      </c>
    </row>
    <row r="19" spans="3:8" x14ac:dyDescent="0.2">
      <c r="C19" s="5"/>
      <c r="D19" s="5"/>
      <c r="E19" s="6"/>
      <c r="F19" s="6"/>
      <c r="G19" s="6"/>
      <c r="H19" s="6"/>
    </row>
    <row r="20" spans="3:8" x14ac:dyDescent="0.2">
      <c r="C20" s="11" t="s">
        <v>10</v>
      </c>
      <c r="D20" s="14"/>
      <c r="E20" s="39">
        <f>SUM(E6:E19)</f>
        <v>0</v>
      </c>
      <c r="F20" s="39">
        <f>SUM(F6:F19)</f>
        <v>0</v>
      </c>
      <c r="G20" s="39">
        <f>SUM(G6:G19)</f>
        <v>5400</v>
      </c>
      <c r="H20" s="39">
        <f>SUM(H6:H19)</f>
        <v>59600</v>
      </c>
    </row>
    <row r="22" spans="3:8" x14ac:dyDescent="0.2">
      <c r="C22" s="11" t="s">
        <v>11</v>
      </c>
      <c r="D22" s="11"/>
      <c r="E22" s="12" t="s">
        <v>3</v>
      </c>
      <c r="F22" s="12" t="s">
        <v>12</v>
      </c>
      <c r="G22" s="12" t="s">
        <v>3</v>
      </c>
      <c r="H22" s="12" t="s">
        <v>12</v>
      </c>
    </row>
    <row r="23" spans="3:8" x14ac:dyDescent="0.2">
      <c r="C23" s="17" t="s">
        <v>14</v>
      </c>
      <c r="D23" s="18"/>
      <c r="E23" s="22">
        <f>SUM(E24:E27)</f>
        <v>0</v>
      </c>
      <c r="F23" s="22">
        <f>SUM(F24:F28)</f>
        <v>0</v>
      </c>
      <c r="G23" s="22">
        <f>SUM(G24:G28)</f>
        <v>1390</v>
      </c>
      <c r="H23" s="22">
        <f>SUM(H24:H28)</f>
        <v>16680</v>
      </c>
    </row>
    <row r="24" spans="3:8" x14ac:dyDescent="0.2">
      <c r="C24" s="5"/>
      <c r="D24" s="5" t="s">
        <v>110</v>
      </c>
      <c r="E24" s="6"/>
      <c r="F24" s="6">
        <f>E24*12</f>
        <v>0</v>
      </c>
      <c r="G24" s="6">
        <v>1200</v>
      </c>
      <c r="H24" s="6">
        <f>G24*12</f>
        <v>14400</v>
      </c>
    </row>
    <row r="25" spans="3:8" x14ac:dyDescent="0.2">
      <c r="C25" s="5"/>
      <c r="D25" s="5" t="s">
        <v>115</v>
      </c>
      <c r="E25" s="6"/>
      <c r="F25" s="6">
        <f t="shared" ref="F25:H73" si="2">E25*12</f>
        <v>0</v>
      </c>
      <c r="G25" s="6">
        <v>160</v>
      </c>
      <c r="H25" s="6">
        <f t="shared" si="2"/>
        <v>1920</v>
      </c>
    </row>
    <row r="26" spans="3:8" x14ac:dyDescent="0.2">
      <c r="C26" s="5"/>
      <c r="D26" s="5" t="s">
        <v>88</v>
      </c>
      <c r="E26" s="6"/>
      <c r="F26" s="6">
        <f t="shared" si="2"/>
        <v>0</v>
      </c>
      <c r="G26" s="6">
        <v>10</v>
      </c>
      <c r="H26" s="6">
        <f t="shared" si="2"/>
        <v>120</v>
      </c>
    </row>
    <row r="27" spans="3:8" x14ac:dyDescent="0.2">
      <c r="C27" s="5"/>
      <c r="D27" s="5" t="s">
        <v>15</v>
      </c>
      <c r="E27" s="6"/>
      <c r="F27" s="6">
        <f t="shared" si="2"/>
        <v>0</v>
      </c>
      <c r="G27" s="6">
        <v>20</v>
      </c>
      <c r="H27" s="6">
        <f t="shared" si="2"/>
        <v>240</v>
      </c>
    </row>
    <row r="28" spans="3:8" x14ac:dyDescent="0.2">
      <c r="C28" s="5"/>
      <c r="D28" s="5"/>
      <c r="E28" s="6"/>
      <c r="F28" s="6"/>
      <c r="G28" s="6"/>
      <c r="H28" s="6"/>
    </row>
    <row r="29" spans="3:8" x14ac:dyDescent="0.2">
      <c r="C29" s="17" t="s">
        <v>16</v>
      </c>
      <c r="D29" s="18"/>
      <c r="E29" s="22">
        <f>SUM(E30:E36)</f>
        <v>0</v>
      </c>
      <c r="F29" s="22">
        <f>SUM(F30:F37)</f>
        <v>0</v>
      </c>
      <c r="G29" s="22">
        <f>SUM(G30:G37)</f>
        <v>555</v>
      </c>
      <c r="H29" s="22">
        <f>SUM(H30:H37)</f>
        <v>6660</v>
      </c>
    </row>
    <row r="30" spans="3:8" x14ac:dyDescent="0.2">
      <c r="C30" s="5"/>
      <c r="D30" s="26" t="s">
        <v>103</v>
      </c>
      <c r="E30" s="27"/>
      <c r="F30" s="27">
        <f t="shared" ref="F30:H36" si="3">E30*12</f>
        <v>0</v>
      </c>
      <c r="G30" s="27">
        <v>200</v>
      </c>
      <c r="H30" s="27">
        <f t="shared" si="3"/>
        <v>2400</v>
      </c>
    </row>
    <row r="31" spans="3:8" x14ac:dyDescent="0.2">
      <c r="C31" s="5"/>
      <c r="D31" s="26" t="s">
        <v>82</v>
      </c>
      <c r="E31" s="6"/>
      <c r="F31" s="6">
        <f t="shared" si="3"/>
        <v>0</v>
      </c>
      <c r="G31" s="6">
        <v>90</v>
      </c>
      <c r="H31" s="6">
        <f t="shared" si="3"/>
        <v>1080</v>
      </c>
    </row>
    <row r="32" spans="3:8" x14ac:dyDescent="0.2">
      <c r="C32" s="5"/>
      <c r="D32" s="5" t="s">
        <v>100</v>
      </c>
      <c r="E32" s="6"/>
      <c r="F32" s="6">
        <f t="shared" si="3"/>
        <v>0</v>
      </c>
      <c r="G32" s="6">
        <v>150</v>
      </c>
      <c r="H32" s="6">
        <f t="shared" si="3"/>
        <v>1800</v>
      </c>
    </row>
    <row r="33" spans="3:8" x14ac:dyDescent="0.2">
      <c r="C33" s="5"/>
      <c r="D33" s="26" t="s">
        <v>102</v>
      </c>
      <c r="E33" s="6"/>
      <c r="F33" s="6">
        <f t="shared" si="3"/>
        <v>0</v>
      </c>
      <c r="G33" s="6">
        <v>50</v>
      </c>
      <c r="H33" s="6">
        <f t="shared" si="3"/>
        <v>600</v>
      </c>
    </row>
    <row r="34" spans="3:8" x14ac:dyDescent="0.2">
      <c r="C34" s="5"/>
      <c r="D34" s="5" t="s">
        <v>101</v>
      </c>
      <c r="E34" s="6"/>
      <c r="F34" s="6">
        <f t="shared" si="3"/>
        <v>0</v>
      </c>
      <c r="G34" s="6">
        <v>20</v>
      </c>
      <c r="H34" s="6">
        <f t="shared" si="3"/>
        <v>240</v>
      </c>
    </row>
    <row r="35" spans="3:8" x14ac:dyDescent="0.2">
      <c r="C35" s="5"/>
      <c r="D35" s="5" t="s">
        <v>80</v>
      </c>
      <c r="E35" s="6"/>
      <c r="F35" s="6">
        <f t="shared" si="3"/>
        <v>0</v>
      </c>
      <c r="G35" s="6">
        <v>45</v>
      </c>
      <c r="H35" s="6">
        <f t="shared" si="3"/>
        <v>540</v>
      </c>
    </row>
    <row r="36" spans="3:8" x14ac:dyDescent="0.2">
      <c r="C36" s="5"/>
      <c r="D36" s="5" t="s">
        <v>45</v>
      </c>
      <c r="E36" s="6"/>
      <c r="F36" s="6">
        <f t="shared" si="3"/>
        <v>0</v>
      </c>
      <c r="G36" s="6">
        <v>0</v>
      </c>
      <c r="H36" s="6">
        <f t="shared" si="3"/>
        <v>0</v>
      </c>
    </row>
    <row r="37" spans="3:8" x14ac:dyDescent="0.2">
      <c r="C37" s="5"/>
      <c r="D37" s="5"/>
      <c r="E37" s="6"/>
      <c r="F37" s="6"/>
      <c r="G37" s="6"/>
      <c r="H37" s="6"/>
    </row>
    <row r="38" spans="3:8" x14ac:dyDescent="0.2">
      <c r="C38" s="17" t="s">
        <v>17</v>
      </c>
      <c r="D38" s="18"/>
      <c r="E38" s="22">
        <f>SUM(E39:E40)</f>
        <v>0</v>
      </c>
      <c r="F38" s="22">
        <f>SUM(F39:F41)</f>
        <v>0</v>
      </c>
      <c r="G38" s="22">
        <f>SUM(G39:G41)</f>
        <v>550</v>
      </c>
      <c r="H38" s="22">
        <f>SUM(H39:H41)</f>
        <v>6600</v>
      </c>
    </row>
    <row r="39" spans="3:8" x14ac:dyDescent="0.2">
      <c r="C39" s="5"/>
      <c r="D39" s="5" t="s">
        <v>18</v>
      </c>
      <c r="E39" s="6"/>
      <c r="F39" s="6">
        <f t="shared" si="2"/>
        <v>0</v>
      </c>
      <c r="G39" s="6">
        <v>400</v>
      </c>
      <c r="H39" s="6">
        <f t="shared" si="2"/>
        <v>4800</v>
      </c>
    </row>
    <row r="40" spans="3:8" x14ac:dyDescent="0.2">
      <c r="C40" s="5"/>
      <c r="D40" s="5" t="s">
        <v>84</v>
      </c>
      <c r="E40" s="6"/>
      <c r="F40" s="6">
        <f t="shared" si="2"/>
        <v>0</v>
      </c>
      <c r="G40" s="6">
        <v>150</v>
      </c>
      <c r="H40" s="6">
        <f t="shared" si="2"/>
        <v>1800</v>
      </c>
    </row>
    <row r="41" spans="3:8" x14ac:dyDescent="0.2">
      <c r="C41" s="5"/>
      <c r="D41" s="5"/>
      <c r="E41" s="6"/>
      <c r="F41" s="6"/>
      <c r="G41" s="6"/>
      <c r="H41" s="6"/>
    </row>
    <row r="42" spans="3:8" x14ac:dyDescent="0.2">
      <c r="C42" s="17" t="s">
        <v>20</v>
      </c>
      <c r="D42" s="18"/>
      <c r="E42" s="22">
        <f>SUM(E43:E49)</f>
        <v>0</v>
      </c>
      <c r="F42" s="22">
        <f>SUM(F43:F52)</f>
        <v>0</v>
      </c>
      <c r="G42" s="22">
        <f>SUM(G43:G52)</f>
        <v>320</v>
      </c>
      <c r="H42" s="22">
        <f>SUM(H43:H52)</f>
        <v>3840</v>
      </c>
    </row>
    <row r="43" spans="3:8" x14ac:dyDescent="0.2">
      <c r="C43" s="5"/>
      <c r="D43" s="5" t="s">
        <v>48</v>
      </c>
      <c r="E43" s="6"/>
      <c r="F43" s="6">
        <f t="shared" ref="F43:H51" si="4">E43*12</f>
        <v>0</v>
      </c>
      <c r="G43" s="6">
        <v>80</v>
      </c>
      <c r="H43" s="6">
        <f t="shared" si="4"/>
        <v>960</v>
      </c>
    </row>
    <row r="44" spans="3:8" x14ac:dyDescent="0.2">
      <c r="C44" s="5"/>
      <c r="D44" s="5" t="s">
        <v>104</v>
      </c>
      <c r="E44" s="6"/>
      <c r="F44" s="6">
        <f t="shared" si="4"/>
        <v>0</v>
      </c>
      <c r="G44" s="6">
        <v>25</v>
      </c>
      <c r="H44" s="6">
        <f t="shared" si="4"/>
        <v>300</v>
      </c>
    </row>
    <row r="45" spans="3:8" x14ac:dyDescent="0.2">
      <c r="C45" s="5"/>
      <c r="D45" s="5" t="s">
        <v>63</v>
      </c>
      <c r="E45" s="6"/>
      <c r="F45" s="6">
        <f t="shared" si="4"/>
        <v>0</v>
      </c>
      <c r="G45" s="6">
        <v>0</v>
      </c>
      <c r="H45" s="6">
        <f t="shared" si="4"/>
        <v>0</v>
      </c>
    </row>
    <row r="46" spans="3:8" x14ac:dyDescent="0.2">
      <c r="C46" s="5"/>
      <c r="D46" s="5" t="s">
        <v>21</v>
      </c>
      <c r="E46" s="6"/>
      <c r="F46" s="6">
        <f t="shared" si="4"/>
        <v>0</v>
      </c>
      <c r="G46" s="6">
        <v>30</v>
      </c>
      <c r="H46" s="6">
        <f t="shared" si="4"/>
        <v>360</v>
      </c>
    </row>
    <row r="47" spans="3:8" x14ac:dyDescent="0.2">
      <c r="C47" s="5"/>
      <c r="D47" s="5" t="s">
        <v>47</v>
      </c>
      <c r="E47" s="6"/>
      <c r="F47" s="6">
        <f t="shared" si="4"/>
        <v>0</v>
      </c>
      <c r="G47" s="6">
        <v>150</v>
      </c>
      <c r="H47" s="6">
        <f t="shared" si="4"/>
        <v>1800</v>
      </c>
    </row>
    <row r="48" spans="3:8" x14ac:dyDescent="0.2">
      <c r="C48" s="5"/>
      <c r="D48" s="5" t="s">
        <v>22</v>
      </c>
      <c r="E48" s="6"/>
      <c r="F48" s="6">
        <f t="shared" si="4"/>
        <v>0</v>
      </c>
      <c r="G48" s="6">
        <v>35</v>
      </c>
      <c r="H48" s="6">
        <f t="shared" si="4"/>
        <v>420</v>
      </c>
    </row>
    <row r="49" spans="3:8" x14ac:dyDescent="0.2">
      <c r="C49" s="5"/>
      <c r="D49" s="5" t="s">
        <v>65</v>
      </c>
      <c r="E49" s="6"/>
      <c r="F49" s="6">
        <f t="shared" si="4"/>
        <v>0</v>
      </c>
      <c r="G49" s="6">
        <v>0</v>
      </c>
      <c r="H49" s="6">
        <f t="shared" si="4"/>
        <v>0</v>
      </c>
    </row>
    <row r="50" spans="3:8" x14ac:dyDescent="0.2">
      <c r="C50" s="5"/>
      <c r="D50" s="5" t="s">
        <v>64</v>
      </c>
      <c r="E50" s="6"/>
      <c r="F50" s="6">
        <f t="shared" si="4"/>
        <v>0</v>
      </c>
      <c r="G50" s="6">
        <v>0</v>
      </c>
      <c r="H50" s="6">
        <f t="shared" si="4"/>
        <v>0</v>
      </c>
    </row>
    <row r="51" spans="3:8" x14ac:dyDescent="0.2">
      <c r="C51" s="5"/>
      <c r="D51" s="5" t="s">
        <v>111</v>
      </c>
      <c r="E51" s="6"/>
      <c r="F51" s="6">
        <f t="shared" si="4"/>
        <v>0</v>
      </c>
      <c r="G51" s="6">
        <v>0</v>
      </c>
      <c r="H51" s="6">
        <f t="shared" si="4"/>
        <v>0</v>
      </c>
    </row>
    <row r="52" spans="3:8" x14ac:dyDescent="0.2">
      <c r="C52" s="5"/>
      <c r="D52" s="5"/>
      <c r="E52" s="6"/>
      <c r="F52" s="6"/>
      <c r="G52" s="6"/>
      <c r="H52" s="6"/>
    </row>
    <row r="53" spans="3:8" x14ac:dyDescent="0.2">
      <c r="C53" s="17" t="s">
        <v>24</v>
      </c>
      <c r="D53" s="18"/>
      <c r="E53" s="22">
        <f>SUM(E54:E62)</f>
        <v>0</v>
      </c>
      <c r="F53" s="22">
        <f>SUM(F54:F65)</f>
        <v>0</v>
      </c>
      <c r="G53" s="22">
        <f>SUM(G54:G65)</f>
        <v>255</v>
      </c>
      <c r="H53" s="22">
        <f>SUM(H54:H65)</f>
        <v>3060</v>
      </c>
    </row>
    <row r="54" spans="3:8" x14ac:dyDescent="0.2">
      <c r="C54" s="4"/>
      <c r="D54" s="5" t="s">
        <v>79</v>
      </c>
      <c r="E54" s="6"/>
      <c r="F54" s="6">
        <f t="shared" ref="F54:H64" si="5">E54*12</f>
        <v>0</v>
      </c>
      <c r="G54" s="6">
        <v>0</v>
      </c>
      <c r="H54" s="6">
        <f t="shared" si="5"/>
        <v>0</v>
      </c>
    </row>
    <row r="55" spans="3:8" x14ac:dyDescent="0.2">
      <c r="C55" s="4"/>
      <c r="D55" s="5" t="s">
        <v>25</v>
      </c>
      <c r="E55" s="6"/>
      <c r="F55" s="6">
        <f t="shared" si="5"/>
        <v>0</v>
      </c>
      <c r="G55" s="6">
        <v>75</v>
      </c>
      <c r="H55" s="6">
        <f t="shared" si="5"/>
        <v>900</v>
      </c>
    </row>
    <row r="56" spans="3:8" x14ac:dyDescent="0.2">
      <c r="C56" s="4"/>
      <c r="D56" s="5" t="s">
        <v>26</v>
      </c>
      <c r="E56" s="6"/>
      <c r="F56" s="6">
        <f t="shared" si="5"/>
        <v>0</v>
      </c>
      <c r="G56" s="6">
        <v>25</v>
      </c>
      <c r="H56" s="6">
        <f t="shared" si="5"/>
        <v>300</v>
      </c>
    </row>
    <row r="57" spans="3:8" x14ac:dyDescent="0.2">
      <c r="C57" s="4"/>
      <c r="D57" s="5" t="s">
        <v>116</v>
      </c>
      <c r="E57" s="6"/>
      <c r="F57" s="6">
        <f t="shared" ref="F57:H57" si="6">E57*12</f>
        <v>0</v>
      </c>
      <c r="G57" s="6">
        <v>0</v>
      </c>
      <c r="H57" s="6">
        <f t="shared" si="6"/>
        <v>0</v>
      </c>
    </row>
    <row r="58" spans="3:8" x14ac:dyDescent="0.2">
      <c r="C58" s="5"/>
      <c r="D58" s="5" t="s">
        <v>66</v>
      </c>
      <c r="E58" s="6"/>
      <c r="F58" s="6">
        <f t="shared" si="5"/>
        <v>0</v>
      </c>
      <c r="G58" s="6">
        <v>50</v>
      </c>
      <c r="H58" s="6">
        <f t="shared" si="5"/>
        <v>600</v>
      </c>
    </row>
    <row r="59" spans="3:8" x14ac:dyDescent="0.2">
      <c r="C59" s="4"/>
      <c r="D59" s="5" t="s">
        <v>114</v>
      </c>
      <c r="E59" s="6"/>
      <c r="F59" s="6">
        <f t="shared" si="5"/>
        <v>0</v>
      </c>
      <c r="G59" s="6">
        <v>0</v>
      </c>
      <c r="H59" s="6">
        <f t="shared" si="5"/>
        <v>0</v>
      </c>
    </row>
    <row r="60" spans="3:8" x14ac:dyDescent="0.2">
      <c r="C60" s="4"/>
      <c r="D60" s="5" t="s">
        <v>93</v>
      </c>
      <c r="E60" s="6"/>
      <c r="F60" s="6">
        <f t="shared" si="5"/>
        <v>0</v>
      </c>
      <c r="G60" s="6">
        <v>30</v>
      </c>
      <c r="H60" s="6">
        <f t="shared" si="5"/>
        <v>360</v>
      </c>
    </row>
    <row r="61" spans="3:8" x14ac:dyDescent="0.2">
      <c r="C61" s="4"/>
      <c r="D61" s="5" t="s">
        <v>27</v>
      </c>
      <c r="E61" s="6"/>
      <c r="F61" s="6">
        <f t="shared" si="5"/>
        <v>0</v>
      </c>
      <c r="G61" s="6">
        <v>35</v>
      </c>
      <c r="H61" s="6">
        <f t="shared" si="5"/>
        <v>420</v>
      </c>
    </row>
    <row r="62" spans="3:8" x14ac:dyDescent="0.2">
      <c r="C62" s="4"/>
      <c r="D62" s="5" t="s">
        <v>56</v>
      </c>
      <c r="E62" s="6"/>
      <c r="F62" s="6">
        <f t="shared" si="5"/>
        <v>0</v>
      </c>
      <c r="G62" s="6">
        <v>40</v>
      </c>
      <c r="H62" s="6">
        <f t="shared" si="5"/>
        <v>480</v>
      </c>
    </row>
    <row r="63" spans="3:8" x14ac:dyDescent="0.2">
      <c r="C63" s="4"/>
      <c r="D63" s="5" t="s">
        <v>118</v>
      </c>
      <c r="E63" s="6"/>
      <c r="F63" s="6">
        <f t="shared" si="5"/>
        <v>0</v>
      </c>
      <c r="G63" s="6">
        <v>0</v>
      </c>
      <c r="H63" s="6">
        <f t="shared" si="5"/>
        <v>0</v>
      </c>
    </row>
    <row r="64" spans="3:8" x14ac:dyDescent="0.2">
      <c r="C64" s="4"/>
      <c r="D64" s="5" t="s">
        <v>76</v>
      </c>
      <c r="E64" s="6"/>
      <c r="F64" s="6">
        <f t="shared" si="5"/>
        <v>0</v>
      </c>
      <c r="G64" s="6">
        <v>0</v>
      </c>
      <c r="H64" s="6">
        <f t="shared" si="5"/>
        <v>0</v>
      </c>
    </row>
    <row r="65" spans="3:8" x14ac:dyDescent="0.2">
      <c r="C65" s="4"/>
      <c r="D65" s="5"/>
      <c r="E65" s="6"/>
      <c r="F65" s="6"/>
      <c r="G65" s="6"/>
      <c r="H65" s="6"/>
    </row>
    <row r="66" spans="3:8" x14ac:dyDescent="0.2">
      <c r="C66" s="17" t="s">
        <v>89</v>
      </c>
      <c r="D66" s="18"/>
      <c r="E66" s="22">
        <f>SUM(E67:E68)</f>
        <v>0</v>
      </c>
      <c r="F66" s="22">
        <f>SUM(F67:F69)</f>
        <v>0</v>
      </c>
      <c r="G66" s="22">
        <f>SUM(G67:G69)</f>
        <v>242</v>
      </c>
      <c r="H66" s="22">
        <f>SUM(H67:H69)</f>
        <v>2904</v>
      </c>
    </row>
    <row r="67" spans="3:8" x14ac:dyDescent="0.2">
      <c r="C67" s="5"/>
      <c r="D67" s="5" t="s">
        <v>113</v>
      </c>
      <c r="E67" s="6"/>
      <c r="F67" s="6">
        <f>E67*12</f>
        <v>0</v>
      </c>
      <c r="G67" s="6">
        <v>200</v>
      </c>
      <c r="H67" s="6">
        <f>G67*12</f>
        <v>2400</v>
      </c>
    </row>
    <row r="68" spans="3:8" x14ac:dyDescent="0.2">
      <c r="C68" s="4"/>
      <c r="D68" s="5" t="s">
        <v>112</v>
      </c>
      <c r="E68" s="6"/>
      <c r="F68" s="6">
        <f>E68*12</f>
        <v>0</v>
      </c>
      <c r="G68" s="6">
        <v>42</v>
      </c>
      <c r="H68" s="6">
        <f>G68*12</f>
        <v>504</v>
      </c>
    </row>
    <row r="69" spans="3:8" x14ac:dyDescent="0.2">
      <c r="C69" s="4"/>
      <c r="D69" s="5"/>
      <c r="E69" s="6"/>
      <c r="F69" s="6"/>
      <c r="G69" s="6"/>
      <c r="H69" s="6"/>
    </row>
    <row r="70" spans="3:8" x14ac:dyDescent="0.2">
      <c r="C70" s="17" t="s">
        <v>31</v>
      </c>
      <c r="D70" s="18"/>
      <c r="E70" s="22">
        <f>SUM(E71:E73)</f>
        <v>0</v>
      </c>
      <c r="F70" s="22">
        <f>SUM(F71:F74)</f>
        <v>0</v>
      </c>
      <c r="G70" s="22">
        <f>SUM(G71:G74)</f>
        <v>456</v>
      </c>
      <c r="H70" s="22">
        <f>SUM(H71:H74)</f>
        <v>5472</v>
      </c>
    </row>
    <row r="71" spans="3:8" x14ac:dyDescent="0.2">
      <c r="C71" s="4"/>
      <c r="D71" s="5" t="s">
        <v>32</v>
      </c>
      <c r="E71" s="6"/>
      <c r="F71" s="6">
        <f t="shared" si="2"/>
        <v>0</v>
      </c>
      <c r="G71" s="6">
        <v>400</v>
      </c>
      <c r="H71" s="6">
        <f t="shared" si="2"/>
        <v>4800</v>
      </c>
    </row>
    <row r="72" spans="3:8" x14ac:dyDescent="0.2">
      <c r="C72" s="4"/>
      <c r="D72" s="5" t="s">
        <v>77</v>
      </c>
      <c r="E72" s="6"/>
      <c r="F72" s="6">
        <f t="shared" ref="F72:H72" si="7">E72*12</f>
        <v>0</v>
      </c>
      <c r="G72" s="6">
        <v>0</v>
      </c>
      <c r="H72" s="6">
        <f t="shared" si="7"/>
        <v>0</v>
      </c>
    </row>
    <row r="73" spans="3:8" x14ac:dyDescent="0.2">
      <c r="C73" s="4"/>
      <c r="D73" s="5" t="s">
        <v>55</v>
      </c>
      <c r="E73" s="6"/>
      <c r="F73" s="6">
        <f t="shared" si="2"/>
        <v>0</v>
      </c>
      <c r="G73" s="6">
        <v>56</v>
      </c>
      <c r="H73" s="6">
        <f t="shared" si="2"/>
        <v>672</v>
      </c>
    </row>
    <row r="74" spans="3:8" x14ac:dyDescent="0.2">
      <c r="C74" s="4"/>
      <c r="D74" s="5"/>
      <c r="E74" s="6"/>
      <c r="F74" s="6"/>
      <c r="G74" s="6"/>
      <c r="H74" s="6"/>
    </row>
    <row r="75" spans="3:8" x14ac:dyDescent="0.2">
      <c r="C75" s="17" t="s">
        <v>33</v>
      </c>
      <c r="D75" s="18"/>
      <c r="E75" s="22">
        <f>SUM(E76:E78)</f>
        <v>0</v>
      </c>
      <c r="F75" s="22">
        <f>SUM(F76:F78)</f>
        <v>0</v>
      </c>
      <c r="G75" s="22">
        <f>SUM(G76:G78)</f>
        <v>250</v>
      </c>
      <c r="H75" s="22">
        <f>SUM(H76:H78)</f>
        <v>3000</v>
      </c>
    </row>
    <row r="76" spans="3:8" x14ac:dyDescent="0.2">
      <c r="C76" s="25"/>
      <c r="D76" s="26" t="s">
        <v>105</v>
      </c>
      <c r="E76" s="28"/>
      <c r="F76" s="6">
        <f>E76*12</f>
        <v>0</v>
      </c>
      <c r="G76" s="29">
        <v>50</v>
      </c>
      <c r="H76" s="6">
        <f>G76*12</f>
        <v>600</v>
      </c>
    </row>
    <row r="77" spans="3:8" x14ac:dyDescent="0.2">
      <c r="C77" s="25"/>
      <c r="D77" s="26" t="s">
        <v>106</v>
      </c>
      <c r="E77" s="28"/>
      <c r="F77" s="6">
        <f>E77*12</f>
        <v>0</v>
      </c>
      <c r="G77" s="29">
        <v>50</v>
      </c>
      <c r="H77" s="6">
        <f>G77*12</f>
        <v>600</v>
      </c>
    </row>
    <row r="78" spans="3:8" x14ac:dyDescent="0.2">
      <c r="C78" s="25"/>
      <c r="D78" s="5" t="s">
        <v>34</v>
      </c>
      <c r="E78" s="6"/>
      <c r="F78" s="6">
        <f>E78*12</f>
        <v>0</v>
      </c>
      <c r="G78" s="6">
        <v>150</v>
      </c>
      <c r="H78" s="6">
        <f>G78*12</f>
        <v>1800</v>
      </c>
    </row>
    <row r="79" spans="3:8" ht="17" thickBot="1" x14ac:dyDescent="0.25"/>
    <row r="80" spans="3:8" x14ac:dyDescent="0.2">
      <c r="C80" s="30" t="s">
        <v>117</v>
      </c>
      <c r="D80" s="30"/>
      <c r="E80" s="31">
        <f>E20</f>
        <v>0</v>
      </c>
      <c r="F80" s="32">
        <f>F20</f>
        <v>0</v>
      </c>
      <c r="G80" s="31">
        <f>G20</f>
        <v>5400</v>
      </c>
      <c r="H80" s="32">
        <f>H20</f>
        <v>59600</v>
      </c>
    </row>
    <row r="81" spans="3:8" x14ac:dyDescent="0.2">
      <c r="C81" s="33" t="s">
        <v>95</v>
      </c>
      <c r="D81" s="33"/>
      <c r="E81" s="34">
        <f>(E20-E42)</f>
        <v>0</v>
      </c>
      <c r="F81" s="35">
        <f>(F20-F42)</f>
        <v>0</v>
      </c>
      <c r="G81" s="34">
        <f>(G20-G42)</f>
        <v>5080</v>
      </c>
      <c r="H81" s="35">
        <f>(H20-H42)</f>
        <v>55760</v>
      </c>
    </row>
    <row r="82" spans="3:8" x14ac:dyDescent="0.2">
      <c r="C82" s="33" t="s">
        <v>73</v>
      </c>
      <c r="D82" s="33"/>
      <c r="E82" s="34">
        <f>E81*0.2</f>
        <v>0</v>
      </c>
      <c r="F82" s="35">
        <f>F81*0.2</f>
        <v>0</v>
      </c>
      <c r="G82" s="34">
        <f>G81*0.2</f>
        <v>1016</v>
      </c>
      <c r="H82" s="35">
        <f>H81*0.2</f>
        <v>11152</v>
      </c>
    </row>
    <row r="83" spans="3:8" x14ac:dyDescent="0.2">
      <c r="C83" s="33" t="s">
        <v>74</v>
      </c>
      <c r="D83" s="33"/>
      <c r="E83" s="34">
        <f>SUM(E23+E29+E38+E42+E53+E66+E70+E75+E82)</f>
        <v>0</v>
      </c>
      <c r="F83" s="35">
        <f>SUM(F23+F29+F38+F42+F53+F66+F70+F75+F82)</f>
        <v>0</v>
      </c>
      <c r="G83" s="34">
        <f>SUM(G23+G29+G38+G42+G53+G66+G70+G75+G82)</f>
        <v>5034</v>
      </c>
      <c r="H83" s="35">
        <f>SUM(H23+H29+H38+H42+H53+H66+H70+H75+H82)</f>
        <v>59368</v>
      </c>
    </row>
    <row r="84" spans="3:8" ht="17" thickBot="1" x14ac:dyDescent="0.25">
      <c r="C84" s="36" t="s">
        <v>36</v>
      </c>
      <c r="D84" s="36"/>
      <c r="E84" s="37">
        <f>E20-E83</f>
        <v>0</v>
      </c>
      <c r="F84" s="38">
        <f>F20-F83</f>
        <v>0</v>
      </c>
      <c r="G84" s="37">
        <f>G20-G83</f>
        <v>366</v>
      </c>
      <c r="H84" s="38">
        <f>H20-H83</f>
        <v>232</v>
      </c>
    </row>
  </sheetData>
  <sortState xmlns:xlrd2="http://schemas.microsoft.com/office/spreadsheetml/2017/richdata2" ref="B30:I36">
    <sortCondition ref="D30:D36"/>
  </sortState>
  <pageMargins left="0.7" right="0.7" top="0.75" bottom="0.75" header="0.3" footer="0.3"/>
  <pageSetup scale="56" orientation="portrait" horizontalDpi="0" verticalDpi="0"/>
  <rowBreaks count="2" manualBreakCount="2">
    <brk id="20" min="2" max="7" man="1"/>
    <brk id="5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Best</vt:lpstr>
      <vt:lpstr>Best 2.0</vt:lpstr>
      <vt:lpstr>'Best 2.0'!Print_Area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Isaacson</dc:creator>
  <cp:lastModifiedBy>Larry Isaacson</cp:lastModifiedBy>
  <cp:lastPrinted>2019-09-08T13:36:01Z</cp:lastPrinted>
  <dcterms:created xsi:type="dcterms:W3CDTF">2019-03-06T23:03:36Z</dcterms:created>
  <dcterms:modified xsi:type="dcterms:W3CDTF">2019-09-08T21:14:19Z</dcterms:modified>
</cp:coreProperties>
</file>